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Новая папка\Новая папка\"/>
    </mc:Choice>
  </mc:AlternateContent>
  <bookViews>
    <workbookView xWindow="-396" yWindow="2232" windowWidth="15564" windowHeight="87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52" r:id="rId4"/>
    <sheet name="Титульный" sheetId="53" r:id="rId5"/>
    <sheet name="Национальные проекты" sheetId="54" r:id="rId6"/>
    <sheet name="Показатели" sheetId="55" r:id="rId7"/>
  </sheets>
  <externalReferences>
    <externalReference r:id="rId8"/>
  </externalReferences>
  <definedNames>
    <definedName name="_xlnm._FilterDatabase" localSheetId="2" hidden="1">'Выполнение работ'!$A$3:$O$70</definedName>
    <definedName name="_xlnm._FilterDatabase" localSheetId="3" hidden="1">'Финансирование '!$D$1:$D$655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5">'Национальные проекты'!$A$1:$N$68</definedName>
    <definedName name="_xlnm.Print_Area" localSheetId="6">Показатели!$A$1:$W$46</definedName>
    <definedName name="_xlnm.Print_Area" localSheetId="4">Титульный!$A$1:$J$52</definedName>
    <definedName name="_xlnm.Print_Area" localSheetId="3">'Финансирование '!$A$1:$AR$478</definedName>
  </definedNames>
  <calcPr calcId="162913"/>
</workbook>
</file>

<file path=xl/calcChain.xml><?xml version="1.0" encoding="utf-8"?>
<calcChain xmlns="http://schemas.openxmlformats.org/spreadsheetml/2006/main">
  <c r="AO95" i="52" l="1"/>
  <c r="AO90" i="52" l="1"/>
  <c r="AO85" i="52"/>
  <c r="O36" i="55" l="1"/>
  <c r="L36" i="55"/>
  <c r="F36" i="55"/>
  <c r="L35" i="55"/>
  <c r="F35" i="55"/>
  <c r="O34" i="55"/>
  <c r="L34" i="55"/>
  <c r="F34" i="55"/>
  <c r="O29" i="55"/>
  <c r="L29" i="55"/>
  <c r="F29" i="55"/>
  <c r="O28" i="55"/>
  <c r="L28" i="55"/>
  <c r="F28" i="55"/>
  <c r="O27" i="55"/>
  <c r="L27" i="55"/>
  <c r="E27" i="55"/>
  <c r="F27" i="55" s="1"/>
  <c r="F26" i="55"/>
  <c r="O25" i="55"/>
  <c r="L25" i="55"/>
  <c r="I25" i="55"/>
  <c r="F25" i="55"/>
  <c r="O24" i="55"/>
  <c r="L24" i="55"/>
  <c r="I24" i="55"/>
  <c r="F24" i="55"/>
  <c r="O23" i="55"/>
  <c r="L23" i="55"/>
  <c r="I23" i="55"/>
  <c r="F23" i="55"/>
  <c r="O22" i="55"/>
  <c r="L22" i="55"/>
  <c r="F22" i="55"/>
  <c r="E22" i="55"/>
  <c r="O21" i="55"/>
  <c r="L21" i="55"/>
  <c r="I21" i="55"/>
  <c r="F21" i="55"/>
  <c r="F20" i="55"/>
  <c r="E19" i="55"/>
  <c r="F19" i="55" s="1"/>
  <c r="F18" i="55"/>
  <c r="F17" i="55"/>
  <c r="L16" i="55"/>
  <c r="F16" i="55"/>
  <c r="O15" i="55"/>
  <c r="L15" i="55"/>
  <c r="I15" i="55"/>
  <c r="F15" i="55"/>
  <c r="E15" i="55"/>
  <c r="F14" i="55"/>
  <c r="N13" i="55"/>
  <c r="O13" i="55" s="1"/>
  <c r="L13" i="55"/>
  <c r="I13" i="55"/>
  <c r="E13" i="55"/>
  <c r="F13" i="55" s="1"/>
  <c r="D13" i="55"/>
  <c r="O12" i="55"/>
  <c r="L12" i="55"/>
  <c r="I12" i="55"/>
  <c r="F12" i="55"/>
  <c r="O11" i="55"/>
  <c r="L11" i="55"/>
  <c r="I11" i="55"/>
  <c r="F11" i="55"/>
  <c r="O10" i="55"/>
  <c r="L10" i="55"/>
  <c r="I10" i="55"/>
  <c r="F10" i="55"/>
  <c r="F9" i="55"/>
  <c r="L49" i="54"/>
  <c r="G49" i="54"/>
  <c r="G48" i="54"/>
  <c r="L46" i="54"/>
  <c r="E46" i="54"/>
  <c r="G46" i="54" s="1"/>
  <c r="G44" i="54"/>
  <c r="G43" i="54"/>
  <c r="F41" i="54"/>
  <c r="G41" i="54" s="1"/>
  <c r="E41" i="54"/>
  <c r="L39" i="54"/>
  <c r="G39" i="54"/>
  <c r="K38" i="54"/>
  <c r="L38" i="54" s="1"/>
  <c r="G38" i="54"/>
  <c r="L36" i="54"/>
  <c r="E36" i="54"/>
  <c r="G36" i="54" s="1"/>
  <c r="L34" i="54"/>
  <c r="G34" i="54"/>
  <c r="L33" i="54"/>
  <c r="G33" i="54"/>
  <c r="L32" i="54"/>
  <c r="L31" i="54"/>
  <c r="E31" i="54"/>
  <c r="G31" i="54" s="1"/>
  <c r="L29" i="54"/>
  <c r="G29" i="54"/>
  <c r="G28" i="54"/>
  <c r="L27" i="54"/>
  <c r="G26" i="54"/>
  <c r="E26" i="54"/>
  <c r="L24" i="54"/>
  <c r="F24" i="54"/>
  <c r="F13" i="54" s="1"/>
  <c r="G13" i="54" s="1"/>
  <c r="F23" i="54"/>
  <c r="G23" i="54" s="1"/>
  <c r="L21" i="54"/>
  <c r="E21" i="54"/>
  <c r="G20" i="54"/>
  <c r="L19" i="54"/>
  <c r="F19" i="54"/>
  <c r="G19" i="54" s="1"/>
  <c r="L18" i="54"/>
  <c r="G18" i="54"/>
  <c r="L17" i="54"/>
  <c r="G17" i="54"/>
  <c r="L16" i="54"/>
  <c r="E16" i="54"/>
  <c r="F14" i="54"/>
  <c r="G14" i="54" s="1"/>
  <c r="E14" i="54"/>
  <c r="E13" i="54"/>
  <c r="E12" i="54"/>
  <c r="G11" i="54"/>
  <c r="F11" i="54"/>
  <c r="E11" i="54"/>
  <c r="E10" i="54" s="1"/>
  <c r="G24" i="54" l="1"/>
  <c r="F12" i="54"/>
  <c r="F16" i="54"/>
  <c r="G16" i="54" s="1"/>
  <c r="F21" i="54"/>
  <c r="G21" i="54" s="1"/>
  <c r="AO89" i="52"/>
  <c r="AO88" i="52"/>
  <c r="AA563" i="52"/>
  <c r="AA127" i="52"/>
  <c r="AA122" i="52" s="1"/>
  <c r="AO127" i="52"/>
  <c r="G12" i="54" l="1"/>
  <c r="F10" i="54"/>
  <c r="G10" i="54" s="1"/>
  <c r="AO74" i="52"/>
  <c r="F468" i="52"/>
  <c r="F469" i="52"/>
  <c r="F470" i="52"/>
  <c r="X468" i="52"/>
  <c r="X469" i="52"/>
  <c r="X470" i="52"/>
  <c r="AQ531" i="52"/>
  <c r="AN531" i="52"/>
  <c r="AK531" i="52"/>
  <c r="AH531" i="52"/>
  <c r="AE531" i="52"/>
  <c r="AB531" i="52"/>
  <c r="Y531" i="52"/>
  <c r="V531" i="52"/>
  <c r="S531" i="52"/>
  <c r="P531" i="52"/>
  <c r="M531" i="52"/>
  <c r="J531" i="52"/>
  <c r="F531" i="52"/>
  <c r="G531" i="52" s="1"/>
  <c r="E531" i="52"/>
  <c r="AQ530" i="52"/>
  <c r="AN530" i="52"/>
  <c r="AK530" i="52"/>
  <c r="AH530" i="52"/>
  <c r="AE530" i="52"/>
  <c r="AB530" i="52"/>
  <c r="Y530" i="52"/>
  <c r="V530" i="52"/>
  <c r="S530" i="52"/>
  <c r="P530" i="52"/>
  <c r="M530" i="52"/>
  <c r="J530" i="52"/>
  <c r="F530" i="52"/>
  <c r="G530" i="52" s="1"/>
  <c r="E530" i="52"/>
  <c r="AQ529" i="52"/>
  <c r="AN529" i="52"/>
  <c r="AK529" i="52"/>
  <c r="AH529" i="52"/>
  <c r="AE529" i="52"/>
  <c r="AB529" i="52"/>
  <c r="Y529" i="52"/>
  <c r="V529" i="52"/>
  <c r="S529" i="52"/>
  <c r="P529" i="52"/>
  <c r="M529" i="52"/>
  <c r="J529" i="52"/>
  <c r="F529" i="52"/>
  <c r="G529" i="52" s="1"/>
  <c r="E529" i="52"/>
  <c r="AP528" i="52"/>
  <c r="AO528" i="52"/>
  <c r="AQ528" i="52" s="1"/>
  <c r="AM528" i="52"/>
  <c r="AN528" i="52" s="1"/>
  <c r="AL528" i="52"/>
  <c r="AK528" i="52"/>
  <c r="AJ528" i="52"/>
  <c r="AI528" i="52"/>
  <c r="AG528" i="52"/>
  <c r="AH528" i="52" s="1"/>
  <c r="AF528" i="52"/>
  <c r="AD528" i="52"/>
  <c r="AC528" i="52"/>
  <c r="AE528" i="52" s="1"/>
  <c r="AA528" i="52"/>
  <c r="AB528" i="52" s="1"/>
  <c r="Z528" i="52"/>
  <c r="Y528" i="52"/>
  <c r="X528" i="52"/>
  <c r="W528" i="52"/>
  <c r="U528" i="52"/>
  <c r="V528" i="52" s="1"/>
  <c r="T528" i="52"/>
  <c r="R528" i="52"/>
  <c r="Q528" i="52"/>
  <c r="S528" i="52" s="1"/>
  <c r="O528" i="52"/>
  <c r="P528" i="52" s="1"/>
  <c r="N528" i="52"/>
  <c r="M528" i="52"/>
  <c r="L528" i="52"/>
  <c r="K528" i="52"/>
  <c r="I528" i="52"/>
  <c r="J528" i="52" s="1"/>
  <c r="H528" i="52"/>
  <c r="E528" i="52"/>
  <c r="F528" i="52" l="1"/>
  <c r="G528" i="52" s="1"/>
  <c r="AO98" i="52"/>
  <c r="AO83" i="52"/>
  <c r="AO94" i="52"/>
  <c r="AO84" i="52"/>
  <c r="E84" i="52"/>
  <c r="AI158" i="52"/>
  <c r="AL127" i="52"/>
  <c r="H250" i="52"/>
  <c r="I250" i="52"/>
  <c r="K250" i="52"/>
  <c r="L250" i="52"/>
  <c r="N250" i="52"/>
  <c r="O250" i="52"/>
  <c r="P250" i="52" s="1"/>
  <c r="Q250" i="52"/>
  <c r="R250" i="52"/>
  <c r="T250" i="52"/>
  <c r="U250" i="52"/>
  <c r="W250" i="52"/>
  <c r="X250" i="52"/>
  <c r="Z250" i="52"/>
  <c r="AA250" i="52"/>
  <c r="AB250" i="52" s="1"/>
  <c r="AC250" i="52"/>
  <c r="AD250" i="52"/>
  <c r="AF250" i="52"/>
  <c r="AG250" i="52"/>
  <c r="AI250" i="52"/>
  <c r="AJ250" i="52"/>
  <c r="AL250" i="52"/>
  <c r="AM250" i="52"/>
  <c r="AO250" i="52"/>
  <c r="AP250" i="52"/>
  <c r="E251" i="52"/>
  <c r="F251" i="52"/>
  <c r="J251" i="52"/>
  <c r="M251" i="52"/>
  <c r="P251" i="52"/>
  <c r="S251" i="52"/>
  <c r="V251" i="52"/>
  <c r="Y251" i="52"/>
  <c r="AB251" i="52"/>
  <c r="AE251" i="52"/>
  <c r="AQ251" i="52"/>
  <c r="E252" i="52"/>
  <c r="F252" i="52"/>
  <c r="J252" i="52"/>
  <c r="M252" i="52"/>
  <c r="P252" i="52"/>
  <c r="S252" i="52"/>
  <c r="V252" i="52"/>
  <c r="AQ252" i="52"/>
  <c r="E253" i="52"/>
  <c r="F253" i="52"/>
  <c r="J253" i="52"/>
  <c r="M253" i="52"/>
  <c r="P253" i="52"/>
  <c r="S253" i="52"/>
  <c r="V253" i="52"/>
  <c r="Y253" i="52"/>
  <c r="AB253" i="52"/>
  <c r="AE253" i="52"/>
  <c r="E254" i="52"/>
  <c r="F254" i="52"/>
  <c r="J254" i="52"/>
  <c r="M254" i="52"/>
  <c r="P254" i="52"/>
  <c r="S254" i="52"/>
  <c r="V254" i="52"/>
  <c r="Y254" i="52"/>
  <c r="AB254" i="52"/>
  <c r="AE254" i="52"/>
  <c r="AQ254" i="52"/>
  <c r="H255" i="52"/>
  <c r="I255" i="52"/>
  <c r="K255" i="52"/>
  <c r="L255" i="52"/>
  <c r="N255" i="52"/>
  <c r="O255" i="52"/>
  <c r="Q255" i="52"/>
  <c r="R255" i="52"/>
  <c r="T255" i="52"/>
  <c r="U255" i="52"/>
  <c r="W255" i="52"/>
  <c r="X255" i="52"/>
  <c r="Z255" i="52"/>
  <c r="AA255" i="52"/>
  <c r="AC255" i="52"/>
  <c r="AD255" i="52"/>
  <c r="AF255" i="52"/>
  <c r="AG255" i="52"/>
  <c r="AI255" i="52"/>
  <c r="AJ255" i="52"/>
  <c r="AL255" i="52"/>
  <c r="AM255" i="52"/>
  <c r="AO255" i="52"/>
  <c r="AP255" i="52"/>
  <c r="AQ255" i="52" s="1"/>
  <c r="E256" i="52"/>
  <c r="F256" i="52"/>
  <c r="J256" i="52"/>
  <c r="M256" i="52"/>
  <c r="P256" i="52"/>
  <c r="S256" i="52"/>
  <c r="V256" i="52"/>
  <c r="Y256" i="52"/>
  <c r="AB256" i="52"/>
  <c r="AE256" i="52"/>
  <c r="AQ256" i="52"/>
  <c r="E257" i="52"/>
  <c r="F257" i="52"/>
  <c r="J257" i="52"/>
  <c r="M257" i="52"/>
  <c r="P257" i="52"/>
  <c r="S257" i="52"/>
  <c r="V257" i="52"/>
  <c r="AQ257" i="52"/>
  <c r="E258" i="52"/>
  <c r="F258" i="52"/>
  <c r="J258" i="52"/>
  <c r="M258" i="52"/>
  <c r="P258" i="52"/>
  <c r="S258" i="52"/>
  <c r="V258" i="52"/>
  <c r="Y258" i="52"/>
  <c r="AB258" i="52"/>
  <c r="AE258" i="52"/>
  <c r="E259" i="52"/>
  <c r="F259" i="52"/>
  <c r="J259" i="52"/>
  <c r="M259" i="52"/>
  <c r="P259" i="52"/>
  <c r="S259" i="52"/>
  <c r="V259" i="52"/>
  <c r="Y259" i="52"/>
  <c r="AB259" i="52"/>
  <c r="AE259" i="52"/>
  <c r="AQ259" i="52"/>
  <c r="H260" i="52"/>
  <c r="I260" i="52"/>
  <c r="J260" i="52" s="1"/>
  <c r="K260" i="52"/>
  <c r="M260" i="52" s="1"/>
  <c r="L260" i="52"/>
  <c r="N260" i="52"/>
  <c r="O260" i="52"/>
  <c r="Q260" i="52"/>
  <c r="R260" i="52"/>
  <c r="T260" i="52"/>
  <c r="V260" i="52" s="1"/>
  <c r="U260" i="52"/>
  <c r="W260" i="52"/>
  <c r="X260" i="52"/>
  <c r="Z260" i="52"/>
  <c r="AA260" i="52"/>
  <c r="AB260" i="52" s="1"/>
  <c r="AC260" i="52"/>
  <c r="AD260" i="52"/>
  <c r="AF260" i="52"/>
  <c r="AG260" i="52"/>
  <c r="AH260" i="52" s="1"/>
  <c r="AI260" i="52"/>
  <c r="AJ260" i="52"/>
  <c r="AL260" i="52"/>
  <c r="AM260" i="52"/>
  <c r="AO260" i="52"/>
  <c r="AP260" i="52"/>
  <c r="AQ260" i="52" s="1"/>
  <c r="E261" i="52"/>
  <c r="F261" i="52"/>
  <c r="G261" i="52" s="1"/>
  <c r="J261" i="52"/>
  <c r="M261" i="52"/>
  <c r="P261" i="52"/>
  <c r="S261" i="52"/>
  <c r="V261" i="52"/>
  <c r="Y261" i="52"/>
  <c r="AB261" i="52"/>
  <c r="AE261" i="52"/>
  <c r="AQ261" i="52"/>
  <c r="E262" i="52"/>
  <c r="F262" i="52"/>
  <c r="J262" i="52"/>
  <c r="M262" i="52"/>
  <c r="P262" i="52"/>
  <c r="S262" i="52"/>
  <c r="V262" i="52"/>
  <c r="AQ262" i="52"/>
  <c r="E263" i="52"/>
  <c r="F263" i="52"/>
  <c r="J263" i="52"/>
  <c r="M263" i="52"/>
  <c r="P263" i="52"/>
  <c r="S263" i="52"/>
  <c r="V263" i="52"/>
  <c r="Y263" i="52"/>
  <c r="AB263" i="52"/>
  <c r="AE263" i="52"/>
  <c r="E264" i="52"/>
  <c r="F264" i="52"/>
  <c r="J264" i="52"/>
  <c r="M264" i="52"/>
  <c r="P264" i="52"/>
  <c r="S264" i="52"/>
  <c r="V264" i="52"/>
  <c r="Y264" i="52"/>
  <c r="AB264" i="52"/>
  <c r="AE264" i="52"/>
  <c r="AQ264" i="52"/>
  <c r="H265" i="52"/>
  <c r="I265" i="52"/>
  <c r="K265" i="52"/>
  <c r="L265" i="52"/>
  <c r="M265" i="52" s="1"/>
  <c r="N265" i="52"/>
  <c r="O265" i="52"/>
  <c r="P265" i="52" s="1"/>
  <c r="Q265" i="52"/>
  <c r="R265" i="52"/>
  <c r="S265" i="52" s="1"/>
  <c r="T265" i="52"/>
  <c r="U265" i="52"/>
  <c r="W265" i="52"/>
  <c r="X265" i="52"/>
  <c r="Z265" i="52"/>
  <c r="AA265" i="52"/>
  <c r="AC265" i="52"/>
  <c r="AD265" i="52"/>
  <c r="AF265" i="52"/>
  <c r="AG265" i="52"/>
  <c r="AI265" i="52"/>
  <c r="AJ265" i="52"/>
  <c r="AK265" i="52" s="1"/>
  <c r="AL265" i="52"/>
  <c r="AM265" i="52"/>
  <c r="AO265" i="52"/>
  <c r="AP265" i="52"/>
  <c r="AQ265" i="52" s="1"/>
  <c r="E266" i="52"/>
  <c r="F266" i="52"/>
  <c r="J266" i="52"/>
  <c r="M266" i="52"/>
  <c r="P266" i="52"/>
  <c r="S266" i="52"/>
  <c r="V266" i="52"/>
  <c r="Y266" i="52"/>
  <c r="AB266" i="52"/>
  <c r="AE266" i="52"/>
  <c r="AQ266" i="52"/>
  <c r="E267" i="52"/>
  <c r="F267" i="52"/>
  <c r="J267" i="52"/>
  <c r="M267" i="52"/>
  <c r="P267" i="52"/>
  <c r="S267" i="52"/>
  <c r="V267" i="52"/>
  <c r="AQ267" i="52"/>
  <c r="E268" i="52"/>
  <c r="G268" i="52" s="1"/>
  <c r="F268" i="52"/>
  <c r="J268" i="52"/>
  <c r="M268" i="52"/>
  <c r="P268" i="52"/>
  <c r="S268" i="52"/>
  <c r="V268" i="52"/>
  <c r="Y268" i="52"/>
  <c r="AB268" i="52"/>
  <c r="AE268" i="52"/>
  <c r="E269" i="52"/>
  <c r="F269" i="52"/>
  <c r="J269" i="52"/>
  <c r="M269" i="52"/>
  <c r="P269" i="52"/>
  <c r="S269" i="52"/>
  <c r="V269" i="52"/>
  <c r="Y269" i="52"/>
  <c r="AB269" i="52"/>
  <c r="AE269" i="52"/>
  <c r="AQ269" i="52"/>
  <c r="H270" i="52"/>
  <c r="I270" i="52"/>
  <c r="K270" i="52"/>
  <c r="L270" i="52"/>
  <c r="N270" i="52"/>
  <c r="O270" i="52"/>
  <c r="Q270" i="52"/>
  <c r="R270" i="52"/>
  <c r="T270" i="52"/>
  <c r="U270" i="52"/>
  <c r="W270" i="52"/>
  <c r="X270" i="52"/>
  <c r="Z270" i="52"/>
  <c r="AB270" i="52" s="1"/>
  <c r="AA270" i="52"/>
  <c r="AC270" i="52"/>
  <c r="AD270" i="52"/>
  <c r="AF270" i="52"/>
  <c r="AG270" i="52"/>
  <c r="AI270" i="52"/>
  <c r="AJ270" i="52"/>
  <c r="AL270" i="52"/>
  <c r="AN270" i="52" s="1"/>
  <c r="AM270" i="52"/>
  <c r="AO270" i="52"/>
  <c r="AP270" i="52"/>
  <c r="E271" i="52"/>
  <c r="F271" i="52"/>
  <c r="J271" i="52"/>
  <c r="M271" i="52"/>
  <c r="P271" i="52"/>
  <c r="S271" i="52"/>
  <c r="V271" i="52"/>
  <c r="Y271" i="52"/>
  <c r="AB271" i="52"/>
  <c r="AE271" i="52"/>
  <c r="AQ271" i="52"/>
  <c r="E272" i="52"/>
  <c r="F272" i="52"/>
  <c r="J272" i="52"/>
  <c r="M272" i="52"/>
  <c r="P272" i="52"/>
  <c r="S272" i="52"/>
  <c r="V272" i="52"/>
  <c r="AQ272" i="52"/>
  <c r="E273" i="52"/>
  <c r="F273" i="52"/>
  <c r="J273" i="52"/>
  <c r="M273" i="52"/>
  <c r="P273" i="52"/>
  <c r="S273" i="52"/>
  <c r="V273" i="52"/>
  <c r="Y273" i="52"/>
  <c r="AB273" i="52"/>
  <c r="AE273" i="52"/>
  <c r="E274" i="52"/>
  <c r="F274" i="52"/>
  <c r="J274" i="52"/>
  <c r="M274" i="52"/>
  <c r="P274" i="52"/>
  <c r="S274" i="52"/>
  <c r="V274" i="52"/>
  <c r="Y274" i="52"/>
  <c r="AB274" i="52"/>
  <c r="AE274" i="52"/>
  <c r="AQ274" i="52"/>
  <c r="H275" i="52"/>
  <c r="I275" i="52"/>
  <c r="J275" i="52" s="1"/>
  <c r="K275" i="52"/>
  <c r="L275" i="52"/>
  <c r="N275" i="52"/>
  <c r="O275" i="52"/>
  <c r="Q275" i="52"/>
  <c r="R275" i="52"/>
  <c r="T275" i="52"/>
  <c r="U275" i="52"/>
  <c r="W275" i="52"/>
  <c r="Y275" i="52" s="1"/>
  <c r="X275" i="52"/>
  <c r="Z275" i="52"/>
  <c r="AA275" i="52"/>
  <c r="AB275" i="52" s="1"/>
  <c r="AC275" i="52"/>
  <c r="AD275" i="52"/>
  <c r="AF275" i="52"/>
  <c r="AG275" i="52"/>
  <c r="AH275" i="52" s="1"/>
  <c r="AI275" i="52"/>
  <c r="AJ275" i="52"/>
  <c r="AL275" i="52"/>
  <c r="AM275" i="52"/>
  <c r="AN275" i="52" s="1"/>
  <c r="AO275" i="52"/>
  <c r="AP275" i="52"/>
  <c r="E276" i="52"/>
  <c r="F276" i="52"/>
  <c r="J276" i="52"/>
  <c r="M276" i="52"/>
  <c r="P276" i="52"/>
  <c r="S276" i="52"/>
  <c r="V276" i="52"/>
  <c r="Y276" i="52"/>
  <c r="AB276" i="52"/>
  <c r="AE276" i="52"/>
  <c r="AQ276" i="52"/>
  <c r="E277" i="52"/>
  <c r="F277" i="52"/>
  <c r="J277" i="52"/>
  <c r="M277" i="52"/>
  <c r="P277" i="52"/>
  <c r="S277" i="52"/>
  <c r="V277" i="52"/>
  <c r="AQ277" i="52"/>
  <c r="E278" i="52"/>
  <c r="F278" i="52"/>
  <c r="J278" i="52"/>
  <c r="M278" i="52"/>
  <c r="P278" i="52"/>
  <c r="S278" i="52"/>
  <c r="V278" i="52"/>
  <c r="Y278" i="52"/>
  <c r="AB278" i="52"/>
  <c r="AE278" i="52"/>
  <c r="E279" i="52"/>
  <c r="F279" i="52"/>
  <c r="J279" i="52"/>
  <c r="M279" i="52"/>
  <c r="P279" i="52"/>
  <c r="S279" i="52"/>
  <c r="V279" i="52"/>
  <c r="Y279" i="52"/>
  <c r="AB279" i="52"/>
  <c r="AE279" i="52"/>
  <c r="AQ279" i="52"/>
  <c r="H280" i="52"/>
  <c r="I280" i="52"/>
  <c r="K280" i="52"/>
  <c r="L280" i="52"/>
  <c r="M280" i="52" s="1"/>
  <c r="N280" i="52"/>
  <c r="O280" i="52"/>
  <c r="Q280" i="52"/>
  <c r="R280" i="52"/>
  <c r="T280" i="52"/>
  <c r="V280" i="52" s="1"/>
  <c r="U280" i="52"/>
  <c r="W280" i="52"/>
  <c r="X280" i="52"/>
  <c r="Z280" i="52"/>
  <c r="AA280" i="52"/>
  <c r="AC280" i="52"/>
  <c r="AD280" i="52"/>
  <c r="AE280" i="52" s="1"/>
  <c r="AF280" i="52"/>
  <c r="AG280" i="52"/>
  <c r="AI280" i="52"/>
  <c r="AJ280" i="52"/>
  <c r="AL280" i="52"/>
  <c r="AM280" i="52"/>
  <c r="AO280" i="52"/>
  <c r="AP280" i="52"/>
  <c r="AQ280" i="52" s="1"/>
  <c r="E281" i="52"/>
  <c r="F281" i="52"/>
  <c r="J281" i="52"/>
  <c r="M281" i="52"/>
  <c r="P281" i="52"/>
  <c r="S281" i="52"/>
  <c r="V281" i="52"/>
  <c r="Y281" i="52"/>
  <c r="AB281" i="52"/>
  <c r="AE281" i="52"/>
  <c r="AQ281" i="52"/>
  <c r="E282" i="52"/>
  <c r="F282" i="52"/>
  <c r="J282" i="52"/>
  <c r="M282" i="52"/>
  <c r="P282" i="52"/>
  <c r="S282" i="52"/>
  <c r="V282" i="52"/>
  <c r="AQ282" i="52"/>
  <c r="E283" i="52"/>
  <c r="F283" i="52"/>
  <c r="J283" i="52"/>
  <c r="M283" i="52"/>
  <c r="P283" i="52"/>
  <c r="S283" i="52"/>
  <c r="V283" i="52"/>
  <c r="Y283" i="52"/>
  <c r="AB283" i="52"/>
  <c r="AE283" i="52"/>
  <c r="E284" i="52"/>
  <c r="F284" i="52"/>
  <c r="J284" i="52"/>
  <c r="M284" i="52"/>
  <c r="P284" i="52"/>
  <c r="S284" i="52"/>
  <c r="V284" i="52"/>
  <c r="Y284" i="52"/>
  <c r="AB284" i="52"/>
  <c r="AE284" i="52"/>
  <c r="AQ284" i="52"/>
  <c r="H285" i="52"/>
  <c r="I285" i="52"/>
  <c r="K285" i="52"/>
  <c r="L285" i="52"/>
  <c r="N285" i="52"/>
  <c r="O285" i="52"/>
  <c r="Q285" i="52"/>
  <c r="R285" i="52"/>
  <c r="S285" i="52" s="1"/>
  <c r="T285" i="52"/>
  <c r="V285" i="52" s="1"/>
  <c r="U285" i="52"/>
  <c r="W285" i="52"/>
  <c r="X285" i="52"/>
  <c r="Z285" i="52"/>
  <c r="AA285" i="52"/>
  <c r="AB285" i="52" s="1"/>
  <c r="AC285" i="52"/>
  <c r="AD285" i="52"/>
  <c r="AF285" i="52"/>
  <c r="AG285" i="52"/>
  <c r="AH285" i="52" s="1"/>
  <c r="AI285" i="52"/>
  <c r="AJ285" i="52"/>
  <c r="AL285" i="52"/>
  <c r="AM285" i="52"/>
  <c r="AO285" i="52"/>
  <c r="AP285" i="52"/>
  <c r="AQ285" i="52" s="1"/>
  <c r="E286" i="52"/>
  <c r="F286" i="52"/>
  <c r="J286" i="52"/>
  <c r="M286" i="52"/>
  <c r="P286" i="52"/>
  <c r="S286" i="52"/>
  <c r="V286" i="52"/>
  <c r="Y286" i="52"/>
  <c r="AB286" i="52"/>
  <c r="AE286" i="52"/>
  <c r="AQ286" i="52"/>
  <c r="E287" i="52"/>
  <c r="F287" i="52"/>
  <c r="J287" i="52"/>
  <c r="M287" i="52"/>
  <c r="P287" i="52"/>
  <c r="S287" i="52"/>
  <c r="V287" i="52"/>
  <c r="AQ287" i="52"/>
  <c r="E288" i="52"/>
  <c r="F288" i="52"/>
  <c r="J288" i="52"/>
  <c r="M288" i="52"/>
  <c r="P288" i="52"/>
  <c r="S288" i="52"/>
  <c r="V288" i="52"/>
  <c r="Y288" i="52"/>
  <c r="AB288" i="52"/>
  <c r="AE288" i="52"/>
  <c r="E289" i="52"/>
  <c r="F289" i="52"/>
  <c r="J289" i="52"/>
  <c r="M289" i="52"/>
  <c r="P289" i="52"/>
  <c r="S289" i="52"/>
  <c r="V289" i="52"/>
  <c r="Y289" i="52"/>
  <c r="AB289" i="52"/>
  <c r="AE289" i="52"/>
  <c r="AQ289" i="52"/>
  <c r="H290" i="52"/>
  <c r="I290" i="52"/>
  <c r="K290" i="52"/>
  <c r="L290" i="52"/>
  <c r="N290" i="52"/>
  <c r="P290" i="52" s="1"/>
  <c r="O290" i="52"/>
  <c r="Q290" i="52"/>
  <c r="R290" i="52"/>
  <c r="S290" i="52" s="1"/>
  <c r="T290" i="52"/>
  <c r="U290" i="52"/>
  <c r="W290" i="52"/>
  <c r="X290" i="52"/>
  <c r="Y290" i="52" s="1"/>
  <c r="Z290" i="52"/>
  <c r="AA290" i="52"/>
  <c r="AB290" i="52" s="1"/>
  <c r="AC290" i="52"/>
  <c r="AD290" i="52"/>
  <c r="AE290" i="52" s="1"/>
  <c r="AF290" i="52"/>
  <c r="AG290" i="52"/>
  <c r="AI290" i="52"/>
  <c r="AJ290" i="52"/>
  <c r="AK290" i="52" s="1"/>
  <c r="AL290" i="52"/>
  <c r="AM290" i="52"/>
  <c r="AO290" i="52"/>
  <c r="AP290" i="52"/>
  <c r="AQ290" i="52" s="1"/>
  <c r="E291" i="52"/>
  <c r="F291" i="52"/>
  <c r="J291" i="52"/>
  <c r="M291" i="52"/>
  <c r="P291" i="52"/>
  <c r="S291" i="52"/>
  <c r="V291" i="52"/>
  <c r="Y291" i="52"/>
  <c r="AB291" i="52"/>
  <c r="AE291" i="52"/>
  <c r="AQ291" i="52"/>
  <c r="E292" i="52"/>
  <c r="F292" i="52"/>
  <c r="J292" i="52"/>
  <c r="M292" i="52"/>
  <c r="P292" i="52"/>
  <c r="S292" i="52"/>
  <c r="V292" i="52"/>
  <c r="AQ292" i="52"/>
  <c r="E293" i="52"/>
  <c r="F293" i="52"/>
  <c r="J293" i="52"/>
  <c r="M293" i="52"/>
  <c r="P293" i="52"/>
  <c r="S293" i="52"/>
  <c r="V293" i="52"/>
  <c r="Y293" i="52"/>
  <c r="AB293" i="52"/>
  <c r="AE293" i="52"/>
  <c r="E294" i="52"/>
  <c r="F294" i="52"/>
  <c r="J294" i="52"/>
  <c r="M294" i="52"/>
  <c r="P294" i="52"/>
  <c r="S294" i="52"/>
  <c r="V294" i="52"/>
  <c r="Y294" i="52"/>
  <c r="AB294" i="52"/>
  <c r="AE294" i="52"/>
  <c r="AQ294" i="52"/>
  <c r="H295" i="52"/>
  <c r="I295" i="52"/>
  <c r="J295" i="52" s="1"/>
  <c r="K295" i="52"/>
  <c r="L295" i="52"/>
  <c r="N295" i="52"/>
  <c r="O295" i="52"/>
  <c r="P295" i="52" s="1"/>
  <c r="Q295" i="52"/>
  <c r="R295" i="52"/>
  <c r="S295" i="52" s="1"/>
  <c r="T295" i="52"/>
  <c r="U295" i="52"/>
  <c r="V295" i="52" s="1"/>
  <c r="W295" i="52"/>
  <c r="X295" i="52"/>
  <c r="Y295" i="52" s="1"/>
  <c r="Z295" i="52"/>
  <c r="AA295" i="52"/>
  <c r="AC295" i="52"/>
  <c r="AD295" i="52"/>
  <c r="AF295" i="52"/>
  <c r="AG295" i="52"/>
  <c r="AI295" i="52"/>
  <c r="AK295" i="52" s="1"/>
  <c r="AJ295" i="52"/>
  <c r="AL295" i="52"/>
  <c r="AM295" i="52"/>
  <c r="AN295" i="52" s="1"/>
  <c r="AO295" i="52"/>
  <c r="AP295" i="52"/>
  <c r="AQ295" i="52" s="1"/>
  <c r="E296" i="52"/>
  <c r="F296" i="52"/>
  <c r="J296" i="52"/>
  <c r="M296" i="52"/>
  <c r="P296" i="52"/>
  <c r="S296" i="52"/>
  <c r="V296" i="52"/>
  <c r="Y296" i="52"/>
  <c r="AB296" i="52"/>
  <c r="AE296" i="52"/>
  <c r="AQ296" i="52"/>
  <c r="E297" i="52"/>
  <c r="F297" i="52"/>
  <c r="J297" i="52"/>
  <c r="M297" i="52"/>
  <c r="P297" i="52"/>
  <c r="S297" i="52"/>
  <c r="V297" i="52"/>
  <c r="AQ297" i="52"/>
  <c r="E298" i="52"/>
  <c r="F298" i="52"/>
  <c r="J298" i="52"/>
  <c r="M298" i="52"/>
  <c r="P298" i="52"/>
  <c r="S298" i="52"/>
  <c r="V298" i="52"/>
  <c r="Y298" i="52"/>
  <c r="AB298" i="52"/>
  <c r="AE298" i="52"/>
  <c r="E299" i="52"/>
  <c r="F299" i="52"/>
  <c r="J299" i="52"/>
  <c r="M299" i="52"/>
  <c r="P299" i="52"/>
  <c r="S299" i="52"/>
  <c r="V299" i="52"/>
  <c r="Y299" i="52"/>
  <c r="AB299" i="52"/>
  <c r="AE299" i="52"/>
  <c r="AQ299" i="52"/>
  <c r="H300" i="52"/>
  <c r="I300" i="52"/>
  <c r="J300" i="52" s="1"/>
  <c r="K300" i="52"/>
  <c r="L300" i="52"/>
  <c r="N300" i="52"/>
  <c r="O300" i="52"/>
  <c r="Q300" i="52"/>
  <c r="R300" i="52"/>
  <c r="T300" i="52"/>
  <c r="U300" i="52"/>
  <c r="W300" i="52"/>
  <c r="X300" i="52"/>
  <c r="Z300" i="52"/>
  <c r="AA300" i="52"/>
  <c r="AC300" i="52"/>
  <c r="AD300" i="52"/>
  <c r="AF300" i="52"/>
  <c r="AH300" i="52" s="1"/>
  <c r="AG300" i="52"/>
  <c r="AI300" i="52"/>
  <c r="AJ300" i="52"/>
  <c r="AL300" i="52"/>
  <c r="AM300" i="52"/>
  <c r="AO300" i="52"/>
  <c r="AP300" i="52"/>
  <c r="E301" i="52"/>
  <c r="F301" i="52"/>
  <c r="J301" i="52"/>
  <c r="M301" i="52"/>
  <c r="P301" i="52"/>
  <c r="S301" i="52"/>
  <c r="V301" i="52"/>
  <c r="Y301" i="52"/>
  <c r="AB301" i="52"/>
  <c r="AE301" i="52"/>
  <c r="AQ301" i="52"/>
  <c r="E302" i="52"/>
  <c r="F302" i="52"/>
  <c r="J302" i="52"/>
  <c r="M302" i="52"/>
  <c r="P302" i="52"/>
  <c r="S302" i="52"/>
  <c r="V302" i="52"/>
  <c r="AQ302" i="52"/>
  <c r="E303" i="52"/>
  <c r="F303" i="52"/>
  <c r="J303" i="52"/>
  <c r="M303" i="52"/>
  <c r="P303" i="52"/>
  <c r="S303" i="52"/>
  <c r="V303" i="52"/>
  <c r="Y303" i="52"/>
  <c r="AB303" i="52"/>
  <c r="AE303" i="52"/>
  <c r="E304" i="52"/>
  <c r="F304" i="52"/>
  <c r="J304" i="52"/>
  <c r="M304" i="52"/>
  <c r="P304" i="52"/>
  <c r="S304" i="52"/>
  <c r="V304" i="52"/>
  <c r="Y304" i="52"/>
  <c r="AB304" i="52"/>
  <c r="AE304" i="52"/>
  <c r="AQ304" i="52"/>
  <c r="H305" i="52"/>
  <c r="I305" i="52"/>
  <c r="K305" i="52"/>
  <c r="L305" i="52"/>
  <c r="N305" i="52"/>
  <c r="O305" i="52"/>
  <c r="Q305" i="52"/>
  <c r="R305" i="52"/>
  <c r="T305" i="52"/>
  <c r="U305" i="52"/>
  <c r="V305" i="52" s="1"/>
  <c r="W305" i="52"/>
  <c r="X305" i="52"/>
  <c r="Y305" i="52" s="1"/>
  <c r="Z305" i="52"/>
  <c r="AA305" i="52"/>
  <c r="AC305" i="52"/>
  <c r="AD305" i="52"/>
  <c r="AE305" i="52" s="1"/>
  <c r="AF305" i="52"/>
  <c r="AH305" i="52" s="1"/>
  <c r="AG305" i="52"/>
  <c r="AI305" i="52"/>
  <c r="AJ305" i="52"/>
  <c r="AL305" i="52"/>
  <c r="AM305" i="52"/>
  <c r="AO305" i="52"/>
  <c r="AP305" i="52"/>
  <c r="E306" i="52"/>
  <c r="F306" i="52"/>
  <c r="J306" i="52"/>
  <c r="M306" i="52"/>
  <c r="P306" i="52"/>
  <c r="S306" i="52"/>
  <c r="V306" i="52"/>
  <c r="Y306" i="52"/>
  <c r="AB306" i="52"/>
  <c r="AE306" i="52"/>
  <c r="AQ306" i="52"/>
  <c r="E307" i="52"/>
  <c r="F307" i="52"/>
  <c r="J307" i="52"/>
  <c r="M307" i="52"/>
  <c r="P307" i="52"/>
  <c r="S307" i="52"/>
  <c r="V307" i="52"/>
  <c r="AQ307" i="52"/>
  <c r="E308" i="52"/>
  <c r="F308" i="52"/>
  <c r="J308" i="52"/>
  <c r="M308" i="52"/>
  <c r="P308" i="52"/>
  <c r="S308" i="52"/>
  <c r="V308" i="52"/>
  <c r="Y308" i="52"/>
  <c r="AB308" i="52"/>
  <c r="AE308" i="52"/>
  <c r="E309" i="52"/>
  <c r="F309" i="52"/>
  <c r="J309" i="52"/>
  <c r="M309" i="52"/>
  <c r="P309" i="52"/>
  <c r="S309" i="52"/>
  <c r="V309" i="52"/>
  <c r="Y309" i="52"/>
  <c r="AB309" i="52"/>
  <c r="AE309" i="52"/>
  <c r="AQ309" i="52"/>
  <c r="H310" i="52"/>
  <c r="I310" i="52"/>
  <c r="K310" i="52"/>
  <c r="L310" i="52"/>
  <c r="M310" i="52" s="1"/>
  <c r="N310" i="52"/>
  <c r="O310" i="52"/>
  <c r="Q310" i="52"/>
  <c r="R310" i="52"/>
  <c r="S310" i="52" s="1"/>
  <c r="T310" i="52"/>
  <c r="U310" i="52"/>
  <c r="W310" i="52"/>
  <c r="X310" i="52"/>
  <c r="Y310" i="52" s="1"/>
  <c r="Z310" i="52"/>
  <c r="AA310" i="52"/>
  <c r="AC310" i="52"/>
  <c r="AD310" i="52"/>
  <c r="AE310" i="52" s="1"/>
  <c r="AF310" i="52"/>
  <c r="AG310" i="52"/>
  <c r="AI310" i="52"/>
  <c r="AJ310" i="52"/>
  <c r="AK310" i="52" s="1"/>
  <c r="AL310" i="52"/>
  <c r="AM310" i="52"/>
  <c r="AO310" i="52"/>
  <c r="AP310" i="52"/>
  <c r="E311" i="52"/>
  <c r="F311" i="52"/>
  <c r="J311" i="52"/>
  <c r="M311" i="52"/>
  <c r="P311" i="52"/>
  <c r="S311" i="52"/>
  <c r="V311" i="52"/>
  <c r="Y311" i="52"/>
  <c r="AB311" i="52"/>
  <c r="AE311" i="52"/>
  <c r="AQ311" i="52"/>
  <c r="E312" i="52"/>
  <c r="F312" i="52"/>
  <c r="J312" i="52"/>
  <c r="M312" i="52"/>
  <c r="P312" i="52"/>
  <c r="S312" i="52"/>
  <c r="V312" i="52"/>
  <c r="AQ312" i="52"/>
  <c r="E313" i="52"/>
  <c r="F313" i="52"/>
  <c r="J313" i="52"/>
  <c r="M313" i="52"/>
  <c r="P313" i="52"/>
  <c r="S313" i="52"/>
  <c r="V313" i="52"/>
  <c r="Y313" i="52"/>
  <c r="AB313" i="52"/>
  <c r="AE313" i="52"/>
  <c r="E314" i="52"/>
  <c r="F314" i="52"/>
  <c r="J314" i="52"/>
  <c r="M314" i="52"/>
  <c r="P314" i="52"/>
  <c r="S314" i="52"/>
  <c r="V314" i="52"/>
  <c r="Y314" i="52"/>
  <c r="AB314" i="52"/>
  <c r="AE314" i="52"/>
  <c r="AQ314" i="52"/>
  <c r="H315" i="52"/>
  <c r="I315" i="52"/>
  <c r="K315" i="52"/>
  <c r="L315" i="52"/>
  <c r="N315" i="52"/>
  <c r="O315" i="52"/>
  <c r="Q315" i="52"/>
  <c r="R315" i="52"/>
  <c r="T315" i="52"/>
  <c r="U315" i="52"/>
  <c r="W315" i="52"/>
  <c r="X315" i="52"/>
  <c r="Z315" i="52"/>
  <c r="AA315" i="52"/>
  <c r="AC315" i="52"/>
  <c r="AD315" i="52"/>
  <c r="AF315" i="52"/>
  <c r="AG315" i="52"/>
  <c r="AI315" i="52"/>
  <c r="AJ315" i="52"/>
  <c r="AL315" i="52"/>
  <c r="AM315" i="52"/>
  <c r="AO315" i="52"/>
  <c r="AP315" i="52"/>
  <c r="E316" i="52"/>
  <c r="F316" i="52"/>
  <c r="J316" i="52"/>
  <c r="M316" i="52"/>
  <c r="P316" i="52"/>
  <c r="S316" i="52"/>
  <c r="V316" i="52"/>
  <c r="Y316" i="52"/>
  <c r="AB316" i="52"/>
  <c r="AE316" i="52"/>
  <c r="AQ316" i="52"/>
  <c r="E317" i="52"/>
  <c r="F317" i="52"/>
  <c r="J317" i="52"/>
  <c r="M317" i="52"/>
  <c r="P317" i="52"/>
  <c r="S317" i="52"/>
  <c r="V317" i="52"/>
  <c r="AQ317" i="52"/>
  <c r="E318" i="52"/>
  <c r="F318" i="52"/>
  <c r="J318" i="52"/>
  <c r="M318" i="52"/>
  <c r="P318" i="52"/>
  <c r="S318" i="52"/>
  <c r="V318" i="52"/>
  <c r="Y318" i="52"/>
  <c r="AB318" i="52"/>
  <c r="AE318" i="52"/>
  <c r="E319" i="52"/>
  <c r="F319" i="52"/>
  <c r="G319" i="52" s="1"/>
  <c r="J319" i="52"/>
  <c r="M319" i="52"/>
  <c r="P319" i="52"/>
  <c r="S319" i="52"/>
  <c r="V319" i="52"/>
  <c r="Y319" i="52"/>
  <c r="AB319" i="52"/>
  <c r="AE319" i="52"/>
  <c r="AQ319" i="52"/>
  <c r="H320" i="52"/>
  <c r="I320" i="52"/>
  <c r="K320" i="52"/>
  <c r="L320" i="52"/>
  <c r="N320" i="52"/>
  <c r="O320" i="52"/>
  <c r="Q320" i="52"/>
  <c r="R320" i="52"/>
  <c r="T320" i="52"/>
  <c r="V320" i="52" s="1"/>
  <c r="U320" i="52"/>
  <c r="W320" i="52"/>
  <c r="X320" i="52"/>
  <c r="Z320" i="52"/>
  <c r="AA320" i="52"/>
  <c r="AC320" i="52"/>
  <c r="AD320" i="52"/>
  <c r="AF320" i="52"/>
  <c r="AH320" i="52" s="1"/>
  <c r="AG320" i="52"/>
  <c r="AI320" i="52"/>
  <c r="AJ320" i="52"/>
  <c r="AL320" i="52"/>
  <c r="AM320" i="52"/>
  <c r="AO320" i="52"/>
  <c r="AP320" i="52"/>
  <c r="E321" i="52"/>
  <c r="F321" i="52"/>
  <c r="J321" i="52"/>
  <c r="M321" i="52"/>
  <c r="P321" i="52"/>
  <c r="S321" i="52"/>
  <c r="V321" i="52"/>
  <c r="Y321" i="52"/>
  <c r="AB321" i="52"/>
  <c r="AE321" i="52"/>
  <c r="AQ321" i="52"/>
  <c r="E322" i="52"/>
  <c r="F322" i="52"/>
  <c r="J322" i="52"/>
  <c r="M322" i="52"/>
  <c r="P322" i="52"/>
  <c r="S322" i="52"/>
  <c r="V322" i="52"/>
  <c r="AQ322" i="52"/>
  <c r="E323" i="52"/>
  <c r="F323" i="52"/>
  <c r="J323" i="52"/>
  <c r="M323" i="52"/>
  <c r="P323" i="52"/>
  <c r="S323" i="52"/>
  <c r="V323" i="52"/>
  <c r="Y323" i="52"/>
  <c r="AB323" i="52"/>
  <c r="AE323" i="52"/>
  <c r="E324" i="52"/>
  <c r="F324" i="52"/>
  <c r="J324" i="52"/>
  <c r="M324" i="52"/>
  <c r="P324" i="52"/>
  <c r="S324" i="52"/>
  <c r="V324" i="52"/>
  <c r="Y324" i="52"/>
  <c r="AB324" i="52"/>
  <c r="AE324" i="52"/>
  <c r="AQ324" i="52"/>
  <c r="AO177" i="52"/>
  <c r="AO340" i="52"/>
  <c r="X438" i="52"/>
  <c r="G302" i="52" l="1"/>
  <c r="G322" i="52"/>
  <c r="G318" i="52"/>
  <c r="G313" i="52"/>
  <c r="G312" i="52"/>
  <c r="G308" i="52"/>
  <c r="G303" i="52"/>
  <c r="G301" i="52"/>
  <c r="F265" i="52"/>
  <c r="G265" i="52" s="1"/>
  <c r="G289" i="52"/>
  <c r="M315" i="52"/>
  <c r="G324" i="52"/>
  <c r="AN310" i="52"/>
  <c r="AH310" i="52"/>
  <c r="P310" i="52"/>
  <c r="J310" i="52"/>
  <c r="G314" i="52"/>
  <c r="G321" i="52"/>
  <c r="AN320" i="52"/>
  <c r="Y315" i="52"/>
  <c r="S315" i="52"/>
  <c r="G317" i="52"/>
  <c r="E315" i="52"/>
  <c r="AK275" i="52"/>
  <c r="AE275" i="52"/>
  <c r="M275" i="52"/>
  <c r="AB305" i="52"/>
  <c r="G307" i="52"/>
  <c r="J285" i="52"/>
  <c r="G282" i="52"/>
  <c r="F280" i="52"/>
  <c r="AH280" i="52"/>
  <c r="AB280" i="52"/>
  <c r="J280" i="52"/>
  <c r="V265" i="52"/>
  <c r="AE265" i="52"/>
  <c r="AK255" i="52"/>
  <c r="Y255" i="52"/>
  <c r="G254" i="52"/>
  <c r="G253" i="52"/>
  <c r="G252" i="52"/>
  <c r="E250" i="52"/>
  <c r="G323" i="52"/>
  <c r="AK320" i="52"/>
  <c r="AE320" i="52"/>
  <c r="S320" i="52"/>
  <c r="AK315" i="52"/>
  <c r="AE315" i="52"/>
  <c r="J315" i="52"/>
  <c r="AQ305" i="52"/>
  <c r="AK305" i="52"/>
  <c r="P305" i="52"/>
  <c r="J305" i="52"/>
  <c r="G304" i="52"/>
  <c r="AQ300" i="52"/>
  <c r="AE300" i="52"/>
  <c r="S300" i="52"/>
  <c r="E295" i="52"/>
  <c r="M295" i="52"/>
  <c r="G294" i="52"/>
  <c r="G288" i="52"/>
  <c r="G284" i="52"/>
  <c r="Y280" i="52"/>
  <c r="S280" i="52"/>
  <c r="G278" i="52"/>
  <c r="G277" i="52"/>
  <c r="E275" i="52"/>
  <c r="G274" i="52"/>
  <c r="AK270" i="52"/>
  <c r="AE270" i="52"/>
  <c r="Y270" i="52"/>
  <c r="S270" i="52"/>
  <c r="M270" i="52"/>
  <c r="G267" i="52"/>
  <c r="AH265" i="52"/>
  <c r="G264" i="52"/>
  <c r="Y260" i="52"/>
  <c r="G258" i="52"/>
  <c r="G257" i="52"/>
  <c r="E255" i="52"/>
  <c r="AN255" i="52"/>
  <c r="AH255" i="52"/>
  <c r="V255" i="52"/>
  <c r="P255" i="52"/>
  <c r="J255" i="52"/>
  <c r="AN250" i="52"/>
  <c r="AH250" i="52"/>
  <c r="S250" i="52"/>
  <c r="M250" i="52"/>
  <c r="V250" i="52"/>
  <c r="F320" i="52"/>
  <c r="AB320" i="52"/>
  <c r="J320" i="52"/>
  <c r="AN315" i="52"/>
  <c r="AH315" i="52"/>
  <c r="AB315" i="52"/>
  <c r="AB310" i="52"/>
  <c r="F305" i="52"/>
  <c r="AN305" i="52"/>
  <c r="S305" i="52"/>
  <c r="F300" i="52"/>
  <c r="AN300" i="52"/>
  <c r="V300" i="52"/>
  <c r="P300" i="52"/>
  <c r="G299" i="52"/>
  <c r="AE295" i="52"/>
  <c r="AN290" i="52"/>
  <c r="AH290" i="52"/>
  <c r="AE285" i="52"/>
  <c r="Y285" i="52"/>
  <c r="G283" i="52"/>
  <c r="P280" i="52"/>
  <c r="G279" i="52"/>
  <c r="S275" i="52"/>
  <c r="G273" i="52"/>
  <c r="G272" i="52"/>
  <c r="AH270" i="52"/>
  <c r="P270" i="52"/>
  <c r="J270" i="52"/>
  <c r="Y265" i="52"/>
  <c r="G262" i="52"/>
  <c r="P260" i="52"/>
  <c r="AE255" i="52"/>
  <c r="M255" i="52"/>
  <c r="AK250" i="52"/>
  <c r="J250" i="52"/>
  <c r="E280" i="52"/>
  <c r="F260" i="52"/>
  <c r="F315" i="52"/>
  <c r="F310" i="52"/>
  <c r="F275" i="52"/>
  <c r="G275" i="52" s="1"/>
  <c r="F270" i="52"/>
  <c r="J265" i="52"/>
  <c r="E320" i="52"/>
  <c r="G320" i="52" s="1"/>
  <c r="M320" i="52"/>
  <c r="E310" i="52"/>
  <c r="E305" i="52"/>
  <c r="Y300" i="52"/>
  <c r="F295" i="52"/>
  <c r="F290" i="52"/>
  <c r="J290" i="52"/>
  <c r="F285" i="52"/>
  <c r="AK285" i="52"/>
  <c r="M285" i="52"/>
  <c r="G281" i="52"/>
  <c r="AK280" i="52"/>
  <c r="E270" i="52"/>
  <c r="E265" i="52"/>
  <c r="AN265" i="52"/>
  <c r="G263" i="52"/>
  <c r="AK260" i="52"/>
  <c r="AE260" i="52"/>
  <c r="G259" i="52"/>
  <c r="AQ250" i="52"/>
  <c r="E260" i="52"/>
  <c r="G260" i="52" s="1"/>
  <c r="Y320" i="52"/>
  <c r="M305" i="52"/>
  <c r="AK300" i="52"/>
  <c r="V290" i="52"/>
  <c r="AB255" i="52"/>
  <c r="AQ320" i="52"/>
  <c r="P320" i="52"/>
  <c r="AQ315" i="52"/>
  <c r="V315" i="52"/>
  <c r="P315" i="52"/>
  <c r="AQ310" i="52"/>
  <c r="V310" i="52"/>
  <c r="G309" i="52"/>
  <c r="E300" i="52"/>
  <c r="AB300" i="52"/>
  <c r="M300" i="52"/>
  <c r="G298" i="52"/>
  <c r="G297" i="52"/>
  <c r="AH295" i="52"/>
  <c r="AB295" i="52"/>
  <c r="G293" i="52"/>
  <c r="G292" i="52"/>
  <c r="E290" i="52"/>
  <c r="M290" i="52"/>
  <c r="G287" i="52"/>
  <c r="E285" i="52"/>
  <c r="AN285" i="52"/>
  <c r="P285" i="52"/>
  <c r="AN280" i="52"/>
  <c r="AQ275" i="52"/>
  <c r="V275" i="52"/>
  <c r="P275" i="52"/>
  <c r="AQ270" i="52"/>
  <c r="V270" i="52"/>
  <c r="G269" i="52"/>
  <c r="AB265" i="52"/>
  <c r="AN260" i="52"/>
  <c r="S260" i="52"/>
  <c r="F255" i="52"/>
  <c r="S255" i="52"/>
  <c r="F250" i="52"/>
  <c r="AE250" i="52"/>
  <c r="Y250" i="52"/>
  <c r="G280" i="52"/>
  <c r="G306" i="52"/>
  <c r="G286" i="52"/>
  <c r="G266" i="52"/>
  <c r="G311" i="52"/>
  <c r="G291" i="52"/>
  <c r="G271" i="52"/>
  <c r="G251" i="52"/>
  <c r="G316" i="52"/>
  <c r="G296" i="52"/>
  <c r="G276" i="52"/>
  <c r="G256" i="52"/>
  <c r="X524" i="52"/>
  <c r="G300" i="52" l="1"/>
  <c r="G305" i="52"/>
  <c r="G310" i="52"/>
  <c r="G315" i="52"/>
  <c r="G255" i="52"/>
  <c r="G250" i="52"/>
  <c r="G295" i="52"/>
  <c r="G285" i="52"/>
  <c r="G290" i="52"/>
  <c r="G270" i="52"/>
  <c r="U600" i="52" l="1"/>
  <c r="AO442" i="52" l="1"/>
  <c r="E118" i="52"/>
  <c r="AQ642" i="52" l="1"/>
  <c r="AN642" i="52"/>
  <c r="AK642" i="52"/>
  <c r="AH642" i="52"/>
  <c r="AE642" i="52"/>
  <c r="AB642" i="52"/>
  <c r="F642" i="52"/>
  <c r="E642" i="52"/>
  <c r="AN641" i="52"/>
  <c r="AK641" i="52"/>
  <c r="AH641" i="52"/>
  <c r="AE641" i="52"/>
  <c r="AB641" i="52"/>
  <c r="F641" i="52"/>
  <c r="E641" i="52"/>
  <c r="AQ640" i="52"/>
  <c r="AN640" i="52"/>
  <c r="AK640" i="52"/>
  <c r="AH640" i="52"/>
  <c r="AE640" i="52"/>
  <c r="AB640" i="52"/>
  <c r="F640" i="52"/>
  <c r="E640" i="52"/>
  <c r="AN639" i="52"/>
  <c r="AK639" i="52"/>
  <c r="AH639" i="52"/>
  <c r="AE639" i="52"/>
  <c r="AB639" i="52"/>
  <c r="F639" i="52"/>
  <c r="E639" i="52"/>
  <c r="AP638" i="52"/>
  <c r="AO638" i="52"/>
  <c r="AM638" i="52"/>
  <c r="AL638" i="52"/>
  <c r="AJ638" i="52"/>
  <c r="AI638" i="52"/>
  <c r="AG638" i="52"/>
  <c r="AF638" i="52"/>
  <c r="AD638" i="52"/>
  <c r="AC638" i="52"/>
  <c r="AA638" i="52"/>
  <c r="Z638" i="52"/>
  <c r="X638" i="52"/>
  <c r="W638" i="52"/>
  <c r="U638" i="52"/>
  <c r="T638" i="52"/>
  <c r="R638" i="52"/>
  <c r="Q638" i="52"/>
  <c r="O638" i="52"/>
  <c r="N638" i="52"/>
  <c r="L638" i="52"/>
  <c r="K638" i="52"/>
  <c r="I638" i="52"/>
  <c r="H638" i="52"/>
  <c r="AQ637" i="52"/>
  <c r="AB637" i="52"/>
  <c r="F637" i="52"/>
  <c r="E637" i="52"/>
  <c r="AB636" i="52"/>
  <c r="F636" i="52"/>
  <c r="G636" i="52" s="1"/>
  <c r="E636" i="52"/>
  <c r="F635" i="52"/>
  <c r="AB634" i="52"/>
  <c r="Y634" i="52"/>
  <c r="F634" i="52"/>
  <c r="E634" i="52"/>
  <c r="AP633" i="52"/>
  <c r="AM633" i="52"/>
  <c r="AJ633" i="52"/>
  <c r="AG633" i="52"/>
  <c r="AD633" i="52"/>
  <c r="AA633" i="52"/>
  <c r="X633" i="52"/>
  <c r="U633" i="52"/>
  <c r="R633" i="52"/>
  <c r="O633" i="52"/>
  <c r="L633" i="52"/>
  <c r="I633" i="52"/>
  <c r="AQ613" i="52"/>
  <c r="AN613" i="52"/>
  <c r="AK613" i="52"/>
  <c r="AH613" i="52"/>
  <c r="AE613" i="52"/>
  <c r="AB613" i="52"/>
  <c r="Y613" i="52"/>
  <c r="V613" i="52"/>
  <c r="S613" i="52"/>
  <c r="P613" i="52"/>
  <c r="M613" i="52"/>
  <c r="J613" i="52"/>
  <c r="F613" i="52"/>
  <c r="E613" i="52"/>
  <c r="AQ612" i="52"/>
  <c r="AN612" i="52"/>
  <c r="AK612" i="52"/>
  <c r="AH612" i="52"/>
  <c r="AE612" i="52"/>
  <c r="AB612" i="52"/>
  <c r="Y612" i="52"/>
  <c r="T612" i="52"/>
  <c r="S612" i="52"/>
  <c r="P612" i="52"/>
  <c r="M612" i="52"/>
  <c r="J612" i="52"/>
  <c r="F612" i="52"/>
  <c r="AQ611" i="52"/>
  <c r="AN611" i="52"/>
  <c r="AK611" i="52"/>
  <c r="AH611" i="52"/>
  <c r="AE611" i="52"/>
  <c r="AB611" i="52"/>
  <c r="Y611" i="52"/>
  <c r="V611" i="52"/>
  <c r="S611" i="52"/>
  <c r="P611" i="52"/>
  <c r="M611" i="52"/>
  <c r="J611" i="52"/>
  <c r="F611" i="52"/>
  <c r="E611" i="52"/>
  <c r="AP610" i="52"/>
  <c r="AO610" i="52"/>
  <c r="AM610" i="52"/>
  <c r="AL610" i="52"/>
  <c r="AJ610" i="52"/>
  <c r="AI610" i="52"/>
  <c r="AG610" i="52"/>
  <c r="AF610" i="52"/>
  <c r="AD610" i="52"/>
  <c r="AC610" i="52"/>
  <c r="AA610" i="52"/>
  <c r="Z610" i="52"/>
  <c r="X610" i="52"/>
  <c r="W610" i="52"/>
  <c r="U610" i="52"/>
  <c r="R610" i="52"/>
  <c r="Q610" i="52"/>
  <c r="O610" i="52"/>
  <c r="N610" i="52"/>
  <c r="L610" i="52"/>
  <c r="K610" i="52"/>
  <c r="I610" i="52"/>
  <c r="H610" i="52"/>
  <c r="AQ609" i="52"/>
  <c r="AN609" i="52"/>
  <c r="AK609" i="52"/>
  <c r="AH609" i="52"/>
  <c r="AE609" i="52"/>
  <c r="AB609" i="52"/>
  <c r="Y609" i="52"/>
  <c r="V609" i="52"/>
  <c r="S609" i="52"/>
  <c r="P609" i="52"/>
  <c r="M609" i="52"/>
  <c r="J609" i="52"/>
  <c r="F609" i="52"/>
  <c r="E609" i="52"/>
  <c r="AQ608" i="52"/>
  <c r="AN608" i="52"/>
  <c r="AI608" i="52"/>
  <c r="AH608" i="52"/>
  <c r="AF608" i="52"/>
  <c r="AF606" i="52" s="1"/>
  <c r="AC608" i="52"/>
  <c r="AB608" i="52"/>
  <c r="Y608" i="52"/>
  <c r="V608" i="52"/>
  <c r="S608" i="52"/>
  <c r="P608" i="52"/>
  <c r="M608" i="52"/>
  <c r="J608" i="52"/>
  <c r="F608" i="52"/>
  <c r="AQ607" i="52"/>
  <c r="AN607" i="52"/>
  <c r="AK607" i="52"/>
  <c r="AH607" i="52"/>
  <c r="AE607" i="52"/>
  <c r="AB607" i="52"/>
  <c r="Y607" i="52"/>
  <c r="V607" i="52"/>
  <c r="S607" i="52"/>
  <c r="P607" i="52"/>
  <c r="M607" i="52"/>
  <c r="J607" i="52"/>
  <c r="F607" i="52"/>
  <c r="E607" i="52"/>
  <c r="AP606" i="52"/>
  <c r="AO606" i="52"/>
  <c r="AM606" i="52"/>
  <c r="AL606" i="52"/>
  <c r="AJ606" i="52"/>
  <c r="AG606" i="52"/>
  <c r="AD606" i="52"/>
  <c r="AA606" i="52"/>
  <c r="Z606" i="52"/>
  <c r="X606" i="52"/>
  <c r="W606" i="52"/>
  <c r="U606" i="52"/>
  <c r="T606" i="52"/>
  <c r="R606" i="52"/>
  <c r="Q606" i="52"/>
  <c r="O606" i="52"/>
  <c r="N606" i="52"/>
  <c r="L606" i="52"/>
  <c r="K606" i="52"/>
  <c r="I606" i="52"/>
  <c r="H606" i="52"/>
  <c r="AQ605" i="52"/>
  <c r="AN605" i="52"/>
  <c r="AK605" i="52"/>
  <c r="AH605" i="52"/>
  <c r="AE605" i="52"/>
  <c r="AB605" i="52"/>
  <c r="Y605" i="52"/>
  <c r="V605" i="52"/>
  <c r="S605" i="52"/>
  <c r="P605" i="52"/>
  <c r="M605" i="52"/>
  <c r="J605" i="52"/>
  <c r="F605" i="52"/>
  <c r="E605" i="52"/>
  <c r="AQ604" i="52"/>
  <c r="AN604" i="52"/>
  <c r="AK604" i="52"/>
  <c r="AH604" i="52"/>
  <c r="AE604" i="52"/>
  <c r="AB604" i="52"/>
  <c r="Y604" i="52"/>
  <c r="V604" i="52"/>
  <c r="S604" i="52"/>
  <c r="P604" i="52"/>
  <c r="M604" i="52"/>
  <c r="J604" i="52"/>
  <c r="F604" i="52"/>
  <c r="E604" i="52"/>
  <c r="AQ603" i="52"/>
  <c r="AN603" i="52"/>
  <c r="AK603" i="52"/>
  <c r="AH603" i="52"/>
  <c r="AE603" i="52"/>
  <c r="AB603" i="52"/>
  <c r="Y603" i="52"/>
  <c r="V603" i="52"/>
  <c r="S603" i="52"/>
  <c r="P603" i="52"/>
  <c r="M603" i="52"/>
  <c r="J603" i="52"/>
  <c r="F603" i="52"/>
  <c r="E603" i="52"/>
  <c r="AP602" i="52"/>
  <c r="AO602" i="52"/>
  <c r="AM602" i="52"/>
  <c r="AL602" i="52"/>
  <c r="AJ602" i="52"/>
  <c r="AI602" i="52"/>
  <c r="AG602" i="52"/>
  <c r="AF602" i="52"/>
  <c r="AD602" i="52"/>
  <c r="AC602" i="52"/>
  <c r="AA602" i="52"/>
  <c r="Z602" i="52"/>
  <c r="X602" i="52"/>
  <c r="W602" i="52"/>
  <c r="U602" i="52"/>
  <c r="T602" i="52"/>
  <c r="R602" i="52"/>
  <c r="Q602" i="52"/>
  <c r="O602" i="52"/>
  <c r="N602" i="52"/>
  <c r="L602" i="52"/>
  <c r="K602" i="52"/>
  <c r="I602" i="52"/>
  <c r="H602" i="52"/>
  <c r="AP601" i="52"/>
  <c r="AO601" i="52"/>
  <c r="AO617" i="52" s="1"/>
  <c r="AM601" i="52"/>
  <c r="AL601" i="52"/>
  <c r="AL617" i="52" s="1"/>
  <c r="AJ601" i="52"/>
  <c r="AJ617" i="52" s="1"/>
  <c r="AI601" i="52"/>
  <c r="AI617" i="52" s="1"/>
  <c r="AG601" i="52"/>
  <c r="AF601" i="52"/>
  <c r="AF617" i="52" s="1"/>
  <c r="AD601" i="52"/>
  <c r="AD617" i="52" s="1"/>
  <c r="AC601" i="52"/>
  <c r="AA601" i="52"/>
  <c r="Z601" i="52"/>
  <c r="Z617" i="52" s="1"/>
  <c r="X601" i="52"/>
  <c r="W601" i="52"/>
  <c r="W617" i="52" s="1"/>
  <c r="U601" i="52"/>
  <c r="T601" i="52"/>
  <c r="T617" i="52" s="1"/>
  <c r="R601" i="52"/>
  <c r="R617" i="52" s="1"/>
  <c r="Q601" i="52"/>
  <c r="Q617" i="52" s="1"/>
  <c r="O601" i="52"/>
  <c r="N601" i="52"/>
  <c r="N617" i="52" s="1"/>
  <c r="L601" i="52"/>
  <c r="L617" i="52" s="1"/>
  <c r="K601" i="52"/>
  <c r="K617" i="52" s="1"/>
  <c r="I601" i="52"/>
  <c r="H601" i="52"/>
  <c r="H617" i="52" s="1"/>
  <c r="AP600" i="52"/>
  <c r="AO600" i="52"/>
  <c r="AO616" i="52" s="1"/>
  <c r="AM600" i="52"/>
  <c r="AM616" i="52" s="1"/>
  <c r="AL600" i="52"/>
  <c r="AJ600" i="52"/>
  <c r="AG600" i="52"/>
  <c r="AG616" i="52" s="1"/>
  <c r="AF600" i="52"/>
  <c r="AD600" i="52"/>
  <c r="AC600" i="52"/>
  <c r="AC616" i="52" s="1"/>
  <c r="AA600" i="52"/>
  <c r="Z600" i="52"/>
  <c r="Z616" i="52" s="1"/>
  <c r="X600" i="52"/>
  <c r="X616" i="52" s="1"/>
  <c r="W600" i="52"/>
  <c r="W616" i="52" s="1"/>
  <c r="U616" i="52"/>
  <c r="R600" i="52"/>
  <c r="Q600" i="52"/>
  <c r="Q616" i="52" s="1"/>
  <c r="O600" i="52"/>
  <c r="O616" i="52" s="1"/>
  <c r="N600" i="52"/>
  <c r="L600" i="52"/>
  <c r="K600" i="52"/>
  <c r="K616" i="52" s="1"/>
  <c r="I600" i="52"/>
  <c r="I616" i="52" s="1"/>
  <c r="H600" i="52"/>
  <c r="AP599" i="52"/>
  <c r="AP615" i="52" s="1"/>
  <c r="AO599" i="52"/>
  <c r="AM599" i="52"/>
  <c r="AL599" i="52"/>
  <c r="AL615" i="52" s="1"/>
  <c r="AJ599" i="52"/>
  <c r="AJ615" i="52" s="1"/>
  <c r="AI599" i="52"/>
  <c r="AI615" i="52" s="1"/>
  <c r="AG599" i="52"/>
  <c r="AF599" i="52"/>
  <c r="AF615" i="52" s="1"/>
  <c r="AD599" i="52"/>
  <c r="AD615" i="52" s="1"/>
  <c r="AC599" i="52"/>
  <c r="AA599" i="52"/>
  <c r="Z599" i="52"/>
  <c r="Z615" i="52" s="1"/>
  <c r="X599" i="52"/>
  <c r="W599" i="52"/>
  <c r="W615" i="52" s="1"/>
  <c r="U599" i="52"/>
  <c r="T599" i="52"/>
  <c r="T615" i="52" s="1"/>
  <c r="R599" i="52"/>
  <c r="Q599" i="52"/>
  <c r="Q615" i="52" s="1"/>
  <c r="O599" i="52"/>
  <c r="O615" i="52" s="1"/>
  <c r="N599" i="52"/>
  <c r="N615" i="52" s="1"/>
  <c r="L599" i="52"/>
  <c r="L615" i="52" s="1"/>
  <c r="K599" i="52"/>
  <c r="K615" i="52" s="1"/>
  <c r="I599" i="52"/>
  <c r="H599" i="52"/>
  <c r="H615" i="52" s="1"/>
  <c r="AQ592" i="52"/>
  <c r="AN592" i="52"/>
  <c r="AK592" i="52"/>
  <c r="AH592" i="52"/>
  <c r="AE592" i="52"/>
  <c r="AB592" i="52"/>
  <c r="Y592" i="52"/>
  <c r="V592" i="52"/>
  <c r="S592" i="52"/>
  <c r="P592" i="52"/>
  <c r="M592" i="52"/>
  <c r="J592" i="52"/>
  <c r="F592" i="52"/>
  <c r="E592" i="52"/>
  <c r="AQ591" i="52"/>
  <c r="AN591" i="52"/>
  <c r="AK591" i="52"/>
  <c r="AH591" i="52"/>
  <c r="AE591" i="52"/>
  <c r="AB591" i="52"/>
  <c r="Y591" i="52"/>
  <c r="V591" i="52"/>
  <c r="S591" i="52"/>
  <c r="P591" i="52"/>
  <c r="M591" i="52"/>
  <c r="J591" i="52"/>
  <c r="F591" i="52"/>
  <c r="E591" i="52"/>
  <c r="AQ590" i="52"/>
  <c r="AN590" i="52"/>
  <c r="AK590" i="52"/>
  <c r="AH590" i="52"/>
  <c r="AE590" i="52"/>
  <c r="AB590" i="52"/>
  <c r="Y590" i="52"/>
  <c r="V590" i="52"/>
  <c r="S590" i="52"/>
  <c r="P590" i="52"/>
  <c r="M590" i="52"/>
  <c r="J590" i="52"/>
  <c r="F590" i="52"/>
  <c r="E590" i="52"/>
  <c r="AP589" i="52"/>
  <c r="AO589" i="52"/>
  <c r="AM589" i="52"/>
  <c r="AL589" i="52"/>
  <c r="AJ589" i="52"/>
  <c r="AI589" i="52"/>
  <c r="AG589" i="52"/>
  <c r="AF589" i="52"/>
  <c r="AD589" i="52"/>
  <c r="AC589" i="52"/>
  <c r="AA589" i="52"/>
  <c r="Z589" i="52"/>
  <c r="X589" i="52"/>
  <c r="W589" i="52"/>
  <c r="U589" i="52"/>
  <c r="T589" i="52"/>
  <c r="R589" i="52"/>
  <c r="Q589" i="52"/>
  <c r="O589" i="52"/>
  <c r="N589" i="52"/>
  <c r="L589" i="52"/>
  <c r="K589" i="52"/>
  <c r="I589" i="52"/>
  <c r="H589" i="52"/>
  <c r="AQ588" i="52"/>
  <c r="AN588" i="52"/>
  <c r="AK588" i="52"/>
  <c r="AH588" i="52"/>
  <c r="AE588" i="52"/>
  <c r="AB588" i="52"/>
  <c r="Y588" i="52"/>
  <c r="V588" i="52"/>
  <c r="S588" i="52"/>
  <c r="P588" i="52"/>
  <c r="M588" i="52"/>
  <c r="J588" i="52"/>
  <c r="F588" i="52"/>
  <c r="E588" i="52"/>
  <c r="AQ587" i="52"/>
  <c r="AN587" i="52"/>
  <c r="AK587" i="52"/>
  <c r="AH587" i="52"/>
  <c r="AE587" i="52"/>
  <c r="AB587" i="52"/>
  <c r="Y587" i="52"/>
  <c r="V587" i="52"/>
  <c r="S587" i="52"/>
  <c r="P587" i="52"/>
  <c r="M587" i="52"/>
  <c r="J587" i="52"/>
  <c r="F587" i="52"/>
  <c r="E587" i="52"/>
  <c r="AQ586" i="52"/>
  <c r="AN586" i="52"/>
  <c r="AK586" i="52"/>
  <c r="AH586" i="52"/>
  <c r="AE586" i="52"/>
  <c r="AB586" i="52"/>
  <c r="Y586" i="52"/>
  <c r="V586" i="52"/>
  <c r="S586" i="52"/>
  <c r="P586" i="52"/>
  <c r="M586" i="52"/>
  <c r="J586" i="52"/>
  <c r="F586" i="52"/>
  <c r="E586" i="52"/>
  <c r="AP585" i="52"/>
  <c r="AO585" i="52"/>
  <c r="AM585" i="52"/>
  <c r="AL585" i="52"/>
  <c r="AJ585" i="52"/>
  <c r="AI585" i="52"/>
  <c r="AG585" i="52"/>
  <c r="AF585" i="52"/>
  <c r="AD585" i="52"/>
  <c r="AC585" i="52"/>
  <c r="AA585" i="52"/>
  <c r="Z585" i="52"/>
  <c r="X585" i="52"/>
  <c r="W585" i="52"/>
  <c r="U585" i="52"/>
  <c r="T585" i="52"/>
  <c r="R585" i="52"/>
  <c r="Q585" i="52"/>
  <c r="O585" i="52"/>
  <c r="N585" i="52"/>
  <c r="L585" i="52"/>
  <c r="K585" i="52"/>
  <c r="I585" i="52"/>
  <c r="H585" i="52"/>
  <c r="AQ584" i="52"/>
  <c r="AN584" i="52"/>
  <c r="AK584" i="52"/>
  <c r="AH584" i="52"/>
  <c r="AE584" i="52"/>
  <c r="AB584" i="52"/>
  <c r="Y584" i="52"/>
  <c r="V584" i="52"/>
  <c r="S584" i="52"/>
  <c r="P584" i="52"/>
  <c r="M584" i="52"/>
  <c r="J584" i="52"/>
  <c r="F584" i="52"/>
  <c r="E584" i="52"/>
  <c r="AQ583" i="52"/>
  <c r="AN583" i="52"/>
  <c r="AK583" i="52"/>
  <c r="AH583" i="52"/>
  <c r="AE583" i="52"/>
  <c r="AB583" i="52"/>
  <c r="Y583" i="52"/>
  <c r="V583" i="52"/>
  <c r="S583" i="52"/>
  <c r="P583" i="52"/>
  <c r="M583" i="52"/>
  <c r="J583" i="52"/>
  <c r="F583" i="52"/>
  <c r="E583" i="52"/>
  <c r="AQ582" i="52"/>
  <c r="AN582" i="52"/>
  <c r="AK582" i="52"/>
  <c r="AH582" i="52"/>
  <c r="AE582" i="52"/>
  <c r="AB582" i="52"/>
  <c r="Y582" i="52"/>
  <c r="V582" i="52"/>
  <c r="S582" i="52"/>
  <c r="P582" i="52"/>
  <c r="M582" i="52"/>
  <c r="J582" i="52"/>
  <c r="F582" i="52"/>
  <c r="E582" i="52"/>
  <c r="AP581" i="52"/>
  <c r="AO581" i="52"/>
  <c r="AM581" i="52"/>
  <c r="AL581" i="52"/>
  <c r="AJ581" i="52"/>
  <c r="AI581" i="52"/>
  <c r="AG581" i="52"/>
  <c r="AF581" i="52"/>
  <c r="AD581" i="52"/>
  <c r="AC581" i="52"/>
  <c r="AA581" i="52"/>
  <c r="Z581" i="52"/>
  <c r="X581" i="52"/>
  <c r="W581" i="52"/>
  <c r="U581" i="52"/>
  <c r="T581" i="52"/>
  <c r="R581" i="52"/>
  <c r="Q581" i="52"/>
  <c r="O581" i="52"/>
  <c r="N581" i="52"/>
  <c r="L581" i="52"/>
  <c r="K581" i="52"/>
  <c r="I581" i="52"/>
  <c r="H581" i="52"/>
  <c r="AQ580" i="52"/>
  <c r="AN580" i="52"/>
  <c r="AK580" i="52"/>
  <c r="AH580" i="52"/>
  <c r="AE580" i="52"/>
  <c r="AB580" i="52"/>
  <c r="Y580" i="52"/>
  <c r="V580" i="52"/>
  <c r="S580" i="52"/>
  <c r="P580" i="52"/>
  <c r="M580" i="52"/>
  <c r="J580" i="52"/>
  <c r="F580" i="52"/>
  <c r="E580" i="52"/>
  <c r="AO579" i="52"/>
  <c r="AN579" i="52"/>
  <c r="AK579" i="52"/>
  <c r="AH579" i="52"/>
  <c r="AE579" i="52"/>
  <c r="AB579" i="52"/>
  <c r="Y579" i="52"/>
  <c r="V579" i="52"/>
  <c r="S579" i="52"/>
  <c r="P579" i="52"/>
  <c r="M579" i="52"/>
  <c r="J579" i="52"/>
  <c r="F579" i="52"/>
  <c r="AQ578" i="52"/>
  <c r="AN578" i="52"/>
  <c r="AK578" i="52"/>
  <c r="AH578" i="52"/>
  <c r="AE578" i="52"/>
  <c r="AB578" i="52"/>
  <c r="Y578" i="52"/>
  <c r="V578" i="52"/>
  <c r="S578" i="52"/>
  <c r="P578" i="52"/>
  <c r="M578" i="52"/>
  <c r="J578" i="52"/>
  <c r="F578" i="52"/>
  <c r="E578" i="52"/>
  <c r="AP577" i="52"/>
  <c r="AM577" i="52"/>
  <c r="AL577" i="52"/>
  <c r="AJ577" i="52"/>
  <c r="AI577" i="52"/>
  <c r="AG577" i="52"/>
  <c r="AF577" i="52"/>
  <c r="AD577" i="52"/>
  <c r="AC577" i="52"/>
  <c r="AA577" i="52"/>
  <c r="Z577" i="52"/>
  <c r="X577" i="52"/>
  <c r="W577" i="52"/>
  <c r="U577" i="52"/>
  <c r="T577" i="52"/>
  <c r="R577" i="52"/>
  <c r="Q577" i="52"/>
  <c r="O577" i="52"/>
  <c r="N577" i="52"/>
  <c r="L577" i="52"/>
  <c r="K577" i="52"/>
  <c r="I577" i="52"/>
  <c r="H577" i="52"/>
  <c r="AQ576" i="52"/>
  <c r="AN576" i="52"/>
  <c r="AK576" i="52"/>
  <c r="AH576" i="52"/>
  <c r="AE576" i="52"/>
  <c r="AB576" i="52"/>
  <c r="Y576" i="52"/>
  <c r="V576" i="52"/>
  <c r="S576" i="52"/>
  <c r="P576" i="52"/>
  <c r="M576" i="52"/>
  <c r="J576" i="52"/>
  <c r="F576" i="52"/>
  <c r="E576" i="52"/>
  <c r="AQ575" i="52"/>
  <c r="AN575" i="52"/>
  <c r="AK575" i="52"/>
  <c r="AH575" i="52"/>
  <c r="AE575" i="52"/>
  <c r="AB575" i="52"/>
  <c r="Y575" i="52"/>
  <c r="V575" i="52"/>
  <c r="S575" i="52"/>
  <c r="P575" i="52"/>
  <c r="M575" i="52"/>
  <c r="J575" i="52"/>
  <c r="F575" i="52"/>
  <c r="E575" i="52"/>
  <c r="AQ574" i="52"/>
  <c r="AN574" i="52"/>
  <c r="AK574" i="52"/>
  <c r="AH574" i="52"/>
  <c r="AE574" i="52"/>
  <c r="AB574" i="52"/>
  <c r="Y574" i="52"/>
  <c r="V574" i="52"/>
  <c r="S574" i="52"/>
  <c r="P574" i="52"/>
  <c r="M574" i="52"/>
  <c r="J574" i="52"/>
  <c r="F574" i="52"/>
  <c r="E574" i="52"/>
  <c r="AP573" i="52"/>
  <c r="AP449" i="52" s="1"/>
  <c r="AQ449" i="52" s="1"/>
  <c r="AO573" i="52"/>
  <c r="AM573" i="52"/>
  <c r="AL573" i="52"/>
  <c r="AJ573" i="52"/>
  <c r="AI573" i="52"/>
  <c r="AG573" i="52"/>
  <c r="AF573" i="52"/>
  <c r="AD573" i="52"/>
  <c r="AC573" i="52"/>
  <c r="AA573" i="52"/>
  <c r="Z573" i="52"/>
  <c r="X573" i="52"/>
  <c r="W573" i="52"/>
  <c r="U573" i="52"/>
  <c r="T573" i="52"/>
  <c r="R573" i="52"/>
  <c r="Q573" i="52"/>
  <c r="O573" i="52"/>
  <c r="N573" i="52"/>
  <c r="L573" i="52"/>
  <c r="K573" i="52"/>
  <c r="I573" i="52"/>
  <c r="H573" i="52"/>
  <c r="AQ572" i="52"/>
  <c r="AN572" i="52"/>
  <c r="AK572" i="52"/>
  <c r="AH572" i="52"/>
  <c r="AE572" i="52"/>
  <c r="AB572" i="52"/>
  <c r="Y572" i="52"/>
  <c r="V572" i="52"/>
  <c r="S572" i="52"/>
  <c r="P572" i="52"/>
  <c r="M572" i="52"/>
  <c r="J572" i="52"/>
  <c r="F572" i="52"/>
  <c r="E572" i="52"/>
  <c r="AQ571" i="52"/>
  <c r="AL571" i="52"/>
  <c r="AK571" i="52"/>
  <c r="AH571" i="52"/>
  <c r="AE571" i="52"/>
  <c r="AB571" i="52"/>
  <c r="Y571" i="52"/>
  <c r="V571" i="52"/>
  <c r="S571" i="52"/>
  <c r="P571" i="52"/>
  <c r="M571" i="52"/>
  <c r="J571" i="52"/>
  <c r="F571" i="52"/>
  <c r="E571" i="52"/>
  <c r="AQ570" i="52"/>
  <c r="AN570" i="52"/>
  <c r="AK570" i="52"/>
  <c r="AH570" i="52"/>
  <c r="AE570" i="52"/>
  <c r="AB570" i="52"/>
  <c r="Y570" i="52"/>
  <c r="V570" i="52"/>
  <c r="S570" i="52"/>
  <c r="P570" i="52"/>
  <c r="M570" i="52"/>
  <c r="J570" i="52"/>
  <c r="F570" i="52"/>
  <c r="E570" i="52"/>
  <c r="AP569" i="52"/>
  <c r="AP446" i="52" s="1"/>
  <c r="F446" i="52" s="1"/>
  <c r="AO569" i="52"/>
  <c r="AM569" i="52"/>
  <c r="AJ569" i="52"/>
  <c r="AI569" i="52"/>
  <c r="AG569" i="52"/>
  <c r="AF569" i="52"/>
  <c r="AD569" i="52"/>
  <c r="AC569" i="52"/>
  <c r="AA569" i="52"/>
  <c r="Z569" i="52"/>
  <c r="X569" i="52"/>
  <c r="W569" i="52"/>
  <c r="U569" i="52"/>
  <c r="T569" i="52"/>
  <c r="R569" i="52"/>
  <c r="Q569" i="52"/>
  <c r="O569" i="52"/>
  <c r="N569" i="52"/>
  <c r="L569" i="52"/>
  <c r="K569" i="52"/>
  <c r="I569" i="52"/>
  <c r="H569" i="52"/>
  <c r="AQ568" i="52"/>
  <c r="AN568" i="52"/>
  <c r="AK568" i="52"/>
  <c r="AH568" i="52"/>
  <c r="AE568" i="52"/>
  <c r="AB568" i="52"/>
  <c r="Y568" i="52"/>
  <c r="V568" i="52"/>
  <c r="S568" i="52"/>
  <c r="P568" i="52"/>
  <c r="M568" i="52"/>
  <c r="J568" i="52"/>
  <c r="F568" i="52"/>
  <c r="E568" i="52"/>
  <c r="AO567" i="52"/>
  <c r="AQ567" i="52" s="1"/>
  <c r="AN567" i="52"/>
  <c r="AK567" i="52"/>
  <c r="AF567" i="52"/>
  <c r="AF565" i="52" s="1"/>
  <c r="AC567" i="52"/>
  <c r="AB567" i="52"/>
  <c r="Y567" i="52"/>
  <c r="V567" i="52"/>
  <c r="S567" i="52"/>
  <c r="P567" i="52"/>
  <c r="M567" i="52"/>
  <c r="J567" i="52"/>
  <c r="F567" i="52"/>
  <c r="AO566" i="52"/>
  <c r="AN566" i="52"/>
  <c r="AK566" i="52"/>
  <c r="AH566" i="52"/>
  <c r="AC566" i="52"/>
  <c r="AB566" i="52"/>
  <c r="Y566" i="52"/>
  <c r="V566" i="52"/>
  <c r="S566" i="52"/>
  <c r="P566" i="52"/>
  <c r="M566" i="52"/>
  <c r="J566" i="52"/>
  <c r="F566" i="52"/>
  <c r="AP565" i="52"/>
  <c r="AP443" i="52" s="1"/>
  <c r="AO565" i="52"/>
  <c r="AM565" i="52"/>
  <c r="AL565" i="52"/>
  <c r="AJ565" i="52"/>
  <c r="AI565" i="52"/>
  <c r="AG565" i="52"/>
  <c r="AD565" i="52"/>
  <c r="AA565" i="52"/>
  <c r="Z565" i="52"/>
  <c r="X565" i="52"/>
  <c r="W565" i="52"/>
  <c r="U565" i="52"/>
  <c r="T565" i="52"/>
  <c r="R565" i="52"/>
  <c r="Q565" i="52"/>
  <c r="O565" i="52"/>
  <c r="N565" i="52"/>
  <c r="L565" i="52"/>
  <c r="K565" i="52"/>
  <c r="I565" i="52"/>
  <c r="H565" i="52"/>
  <c r="AP564" i="52"/>
  <c r="AO564" i="52"/>
  <c r="AM564" i="52"/>
  <c r="AL564" i="52"/>
  <c r="AJ564" i="52"/>
  <c r="AI564" i="52"/>
  <c r="AG564" i="52"/>
  <c r="AF564" i="52"/>
  <c r="AD564" i="52"/>
  <c r="AC564" i="52"/>
  <c r="AA564" i="52"/>
  <c r="Z564" i="52"/>
  <c r="X564" i="52"/>
  <c r="W564" i="52"/>
  <c r="U564" i="52"/>
  <c r="T564" i="52"/>
  <c r="R564" i="52"/>
  <c r="Q564" i="52"/>
  <c r="O564" i="52"/>
  <c r="N564" i="52"/>
  <c r="L564" i="52"/>
  <c r="K564" i="52"/>
  <c r="I564" i="52"/>
  <c r="H564" i="52"/>
  <c r="AP563" i="52"/>
  <c r="AM563" i="52"/>
  <c r="AJ563" i="52"/>
  <c r="AI563" i="52"/>
  <c r="AG563" i="52"/>
  <c r="AD563" i="52"/>
  <c r="Z563" i="52"/>
  <c r="X563" i="52"/>
  <c r="W563" i="52"/>
  <c r="U563" i="52"/>
  <c r="T563" i="52"/>
  <c r="R563" i="52"/>
  <c r="Q563" i="52"/>
  <c r="O563" i="52"/>
  <c r="N563" i="52"/>
  <c r="L563" i="52"/>
  <c r="K563" i="52"/>
  <c r="H563" i="52"/>
  <c r="AP562" i="52"/>
  <c r="AM562" i="52"/>
  <c r="AL562" i="52"/>
  <c r="AJ562" i="52"/>
  <c r="AI562" i="52"/>
  <c r="AG562" i="52"/>
  <c r="AF562" i="52"/>
  <c r="AD562" i="52"/>
  <c r="AA562" i="52"/>
  <c r="Z562" i="52"/>
  <c r="X562" i="52"/>
  <c r="W562" i="52"/>
  <c r="U562" i="52"/>
  <c r="T562" i="52"/>
  <c r="R562" i="52"/>
  <c r="Q562" i="52"/>
  <c r="O562" i="52"/>
  <c r="N562" i="52"/>
  <c r="L562" i="52"/>
  <c r="K562" i="52"/>
  <c r="I562" i="52"/>
  <c r="H562" i="52"/>
  <c r="AQ560" i="52"/>
  <c r="AN560" i="52"/>
  <c r="AK560" i="52"/>
  <c r="AH560" i="52"/>
  <c r="AE560" i="52"/>
  <c r="AB560" i="52"/>
  <c r="Y560" i="52"/>
  <c r="V560" i="52"/>
  <c r="S560" i="52"/>
  <c r="P560" i="52"/>
  <c r="M560" i="52"/>
  <c r="J560" i="52"/>
  <c r="F560" i="52"/>
  <c r="E560" i="52"/>
  <c r="AQ559" i="52"/>
  <c r="AN559" i="52"/>
  <c r="AK559" i="52"/>
  <c r="AF559" i="52"/>
  <c r="AH559" i="52" s="1"/>
  <c r="AE559" i="52"/>
  <c r="AB559" i="52"/>
  <c r="Y559" i="52"/>
  <c r="T559" i="52"/>
  <c r="V559" i="52" s="1"/>
  <c r="S559" i="52"/>
  <c r="P559" i="52"/>
  <c r="M559" i="52"/>
  <c r="J559" i="52"/>
  <c r="F559" i="52"/>
  <c r="AQ558" i="52"/>
  <c r="AN558" i="52"/>
  <c r="AK558" i="52"/>
  <c r="AF558" i="52"/>
  <c r="AH558" i="52" s="1"/>
  <c r="AE558" i="52"/>
  <c r="AB558" i="52"/>
  <c r="Y558" i="52"/>
  <c r="T558" i="52"/>
  <c r="S558" i="52"/>
  <c r="P558" i="52"/>
  <c r="M558" i="52"/>
  <c r="J558" i="52"/>
  <c r="F558" i="52"/>
  <c r="AP557" i="52"/>
  <c r="AO557" i="52"/>
  <c r="AM557" i="52"/>
  <c r="AL557" i="52"/>
  <c r="AJ557" i="52"/>
  <c r="AI557" i="52"/>
  <c r="AG557" i="52"/>
  <c r="AD557" i="52"/>
  <c r="AC557" i="52"/>
  <c r="AA557" i="52"/>
  <c r="Z557" i="52"/>
  <c r="X557" i="52"/>
  <c r="W557" i="52"/>
  <c r="U557" i="52"/>
  <c r="R557" i="52"/>
  <c r="Q557" i="52"/>
  <c r="O557" i="52"/>
  <c r="N557" i="52"/>
  <c r="L557" i="52"/>
  <c r="K557" i="52"/>
  <c r="I557" i="52"/>
  <c r="H557" i="52"/>
  <c r="AQ556" i="52"/>
  <c r="AN556" i="52"/>
  <c r="AK556" i="52"/>
  <c r="AH556" i="52"/>
  <c r="AE556" i="52"/>
  <c r="AB556" i="52"/>
  <c r="Y556" i="52"/>
  <c r="V556" i="52"/>
  <c r="S556" i="52"/>
  <c r="P556" i="52"/>
  <c r="M556" i="52"/>
  <c r="J556" i="52"/>
  <c r="F556" i="52"/>
  <c r="E556" i="52"/>
  <c r="AQ555" i="52"/>
  <c r="AN555" i="52"/>
  <c r="AK555" i="52"/>
  <c r="AH555" i="52"/>
  <c r="AE555" i="52"/>
  <c r="AB555" i="52"/>
  <c r="Y555" i="52"/>
  <c r="V555" i="52"/>
  <c r="S555" i="52"/>
  <c r="P555" i="52"/>
  <c r="M555" i="52"/>
  <c r="J555" i="52"/>
  <c r="F555" i="52"/>
  <c r="E555" i="52"/>
  <c r="AQ554" i="52"/>
  <c r="AN554" i="52"/>
  <c r="AK554" i="52"/>
  <c r="AH554" i="52"/>
  <c r="AE554" i="52"/>
  <c r="AB554" i="52"/>
  <c r="Y554" i="52"/>
  <c r="V554" i="52"/>
  <c r="S554" i="52"/>
  <c r="P554" i="52"/>
  <c r="M554" i="52"/>
  <c r="J554" i="52"/>
  <c r="F554" i="52"/>
  <c r="E554" i="52"/>
  <c r="AP553" i="52"/>
  <c r="AO553" i="52"/>
  <c r="AM553" i="52"/>
  <c r="AL553" i="52"/>
  <c r="AJ553" i="52"/>
  <c r="AI553" i="52"/>
  <c r="AG553" i="52"/>
  <c r="AF553" i="52"/>
  <c r="AD553" i="52"/>
  <c r="AC553" i="52"/>
  <c r="AA553" i="52"/>
  <c r="Z553" i="52"/>
  <c r="X553" i="52"/>
  <c r="W553" i="52"/>
  <c r="U553" i="52"/>
  <c r="T553" i="52"/>
  <c r="R553" i="52"/>
  <c r="Q553" i="52"/>
  <c r="O553" i="52"/>
  <c r="N553" i="52"/>
  <c r="L553" i="52"/>
  <c r="K553" i="52"/>
  <c r="I553" i="52"/>
  <c r="H553" i="52"/>
  <c r="AQ552" i="52"/>
  <c r="AN552" i="52"/>
  <c r="AK552" i="52"/>
  <c r="AH552" i="52"/>
  <c r="AE552" i="52"/>
  <c r="AB552" i="52"/>
  <c r="Y552" i="52"/>
  <c r="V552" i="52"/>
  <c r="S552" i="52"/>
  <c r="P552" i="52"/>
  <c r="M552" i="52"/>
  <c r="J552" i="52"/>
  <c r="F552" i="52"/>
  <c r="E552" i="52"/>
  <c r="AQ551" i="52"/>
  <c r="AN551" i="52"/>
  <c r="AK551" i="52"/>
  <c r="AH551" i="52"/>
  <c r="AC547" i="52"/>
  <c r="AB551" i="52"/>
  <c r="Y551" i="52"/>
  <c r="V551" i="52"/>
  <c r="S551" i="52"/>
  <c r="P551" i="52"/>
  <c r="M551" i="52"/>
  <c r="J551" i="52"/>
  <c r="F551" i="52"/>
  <c r="AQ550" i="52"/>
  <c r="AN550" i="52"/>
  <c r="AK550" i="52"/>
  <c r="AH550" i="52"/>
  <c r="AE550" i="52"/>
  <c r="AB550" i="52"/>
  <c r="Y550" i="52"/>
  <c r="V550" i="52"/>
  <c r="S550" i="52"/>
  <c r="P550" i="52"/>
  <c r="M550" i="52"/>
  <c r="J550" i="52"/>
  <c r="F550" i="52"/>
  <c r="E550" i="52"/>
  <c r="AP549" i="52"/>
  <c r="AO549" i="52"/>
  <c r="AM549" i="52"/>
  <c r="AL549" i="52"/>
  <c r="AJ549" i="52"/>
  <c r="AI549" i="52"/>
  <c r="AG549" i="52"/>
  <c r="AF549" i="52"/>
  <c r="AD549" i="52"/>
  <c r="AC549" i="52"/>
  <c r="AA549" i="52"/>
  <c r="Z549" i="52"/>
  <c r="X549" i="52"/>
  <c r="W549" i="52"/>
  <c r="U549" i="52"/>
  <c r="T549" i="52"/>
  <c r="R549" i="52"/>
  <c r="Q549" i="52"/>
  <c r="O549" i="52"/>
  <c r="N549" i="52"/>
  <c r="L549" i="52"/>
  <c r="K549" i="52"/>
  <c r="I549" i="52"/>
  <c r="H549" i="52"/>
  <c r="AP548" i="52"/>
  <c r="AO548" i="52"/>
  <c r="AM548" i="52"/>
  <c r="AL548" i="52"/>
  <c r="AJ548" i="52"/>
  <c r="AI548" i="52"/>
  <c r="AG548" i="52"/>
  <c r="AF548" i="52"/>
  <c r="AD548" i="52"/>
  <c r="AC548" i="52"/>
  <c r="AA548" i="52"/>
  <c r="Z548" i="52"/>
  <c r="X548" i="52"/>
  <c r="W548" i="52"/>
  <c r="U548" i="52"/>
  <c r="T548" i="52"/>
  <c r="R548" i="52"/>
  <c r="Q548" i="52"/>
  <c r="O548" i="52"/>
  <c r="N548" i="52"/>
  <c r="L548" i="52"/>
  <c r="K548" i="52"/>
  <c r="I548" i="52"/>
  <c r="H548" i="52"/>
  <c r="AP547" i="52"/>
  <c r="AO547" i="52"/>
  <c r="AM547" i="52"/>
  <c r="AL547" i="52"/>
  <c r="AJ547" i="52"/>
  <c r="AI547" i="52"/>
  <c r="AG547" i="52"/>
  <c r="AD547" i="52"/>
  <c r="AA547" i="52"/>
  <c r="Z547" i="52"/>
  <c r="X547" i="52"/>
  <c r="W547" i="52"/>
  <c r="U547" i="52"/>
  <c r="R547" i="52"/>
  <c r="Q547" i="52"/>
  <c r="O547" i="52"/>
  <c r="N547" i="52"/>
  <c r="L547" i="52"/>
  <c r="K547" i="52"/>
  <c r="I547" i="52"/>
  <c r="H547" i="52"/>
  <c r="AP546" i="52"/>
  <c r="AO546" i="52"/>
  <c r="AM546" i="52"/>
  <c r="AL546" i="52"/>
  <c r="AJ546" i="52"/>
  <c r="AI546" i="52"/>
  <c r="AG546" i="52"/>
  <c r="AF546" i="52"/>
  <c r="AD546" i="52"/>
  <c r="AC546" i="52"/>
  <c r="AA546" i="52"/>
  <c r="Z546" i="52"/>
  <c r="X546" i="52"/>
  <c r="W546" i="52"/>
  <c r="W542" i="52" s="1"/>
  <c r="W594" i="52" s="1"/>
  <c r="U546" i="52"/>
  <c r="R546" i="52"/>
  <c r="Q546" i="52"/>
  <c r="O546" i="52"/>
  <c r="N546" i="52"/>
  <c r="L546" i="52"/>
  <c r="K546" i="52"/>
  <c r="I546" i="52"/>
  <c r="H546" i="52"/>
  <c r="AQ535" i="52"/>
  <c r="AN535" i="52"/>
  <c r="AK535" i="52"/>
  <c r="AH535" i="52"/>
  <c r="AE535" i="52"/>
  <c r="AB535" i="52"/>
  <c r="Y535" i="52"/>
  <c r="V535" i="52"/>
  <c r="S535" i="52"/>
  <c r="P535" i="52"/>
  <c r="M535" i="52"/>
  <c r="J535" i="52"/>
  <c r="F535" i="52"/>
  <c r="E535" i="52"/>
  <c r="AQ534" i="52"/>
  <c r="AN534" i="52"/>
  <c r="AK534" i="52"/>
  <c r="AH534" i="52"/>
  <c r="AE534" i="52"/>
  <c r="AB534" i="52"/>
  <c r="Y534" i="52"/>
  <c r="V534" i="52"/>
  <c r="S534" i="52"/>
  <c r="P534" i="52"/>
  <c r="M534" i="52"/>
  <c r="J534" i="52"/>
  <c r="F534" i="52"/>
  <c r="E534" i="52"/>
  <c r="AQ533" i="52"/>
  <c r="AN533" i="52"/>
  <c r="AK533" i="52"/>
  <c r="AH533" i="52"/>
  <c r="AE533" i="52"/>
  <c r="AB533" i="52"/>
  <c r="Y533" i="52"/>
  <c r="V533" i="52"/>
  <c r="S533" i="52"/>
  <c r="P533" i="52"/>
  <c r="M533" i="52"/>
  <c r="J533" i="52"/>
  <c r="F533" i="52"/>
  <c r="E533" i="52"/>
  <c r="AP532" i="52"/>
  <c r="AO532" i="52"/>
  <c r="AM532" i="52"/>
  <c r="AL532" i="52"/>
  <c r="AJ532" i="52"/>
  <c r="AI532" i="52"/>
  <c r="AG532" i="52"/>
  <c r="AF532" i="52"/>
  <c r="AD532" i="52"/>
  <c r="AC532" i="52"/>
  <c r="AA532" i="52"/>
  <c r="Z532" i="52"/>
  <c r="X532" i="52"/>
  <c r="W532" i="52"/>
  <c r="U532" i="52"/>
  <c r="T532" i="52"/>
  <c r="R532" i="52"/>
  <c r="Q532" i="52"/>
  <c r="O532" i="52"/>
  <c r="N532" i="52"/>
  <c r="L532" i="52"/>
  <c r="K532" i="52"/>
  <c r="I532" i="52"/>
  <c r="H532" i="52"/>
  <c r="AQ527" i="52"/>
  <c r="AN527" i="52"/>
  <c r="AK527" i="52"/>
  <c r="AH527" i="52"/>
  <c r="AE527" i="52"/>
  <c r="AB527" i="52"/>
  <c r="Y527" i="52"/>
  <c r="V527" i="52"/>
  <c r="S527" i="52"/>
  <c r="P527" i="52"/>
  <c r="M527" i="52"/>
  <c r="J527" i="52"/>
  <c r="F527" i="52"/>
  <c r="E527" i="52"/>
  <c r="AQ526" i="52"/>
  <c r="AN526" i="52"/>
  <c r="AK526" i="52"/>
  <c r="AH526" i="52"/>
  <c r="AE526" i="52"/>
  <c r="AB526" i="52"/>
  <c r="Y526" i="52"/>
  <c r="V526" i="52"/>
  <c r="S526" i="52"/>
  <c r="P526" i="52"/>
  <c r="M526" i="52"/>
  <c r="J526" i="52"/>
  <c r="F526" i="52"/>
  <c r="E526" i="52"/>
  <c r="AQ525" i="52"/>
  <c r="AN525" i="52"/>
  <c r="AK525" i="52"/>
  <c r="AH525" i="52"/>
  <c r="AE525" i="52"/>
  <c r="AB525" i="52"/>
  <c r="Y525" i="52"/>
  <c r="V525" i="52"/>
  <c r="S525" i="52"/>
  <c r="P525" i="52"/>
  <c r="M525" i="52"/>
  <c r="J525" i="52"/>
  <c r="F525" i="52"/>
  <c r="E525" i="52"/>
  <c r="AP524" i="52"/>
  <c r="AO524" i="52"/>
  <c r="AM524" i="52"/>
  <c r="AL524" i="52"/>
  <c r="AJ524" i="52"/>
  <c r="AI524" i="52"/>
  <c r="AG524" i="52"/>
  <c r="AF524" i="52"/>
  <c r="AD524" i="52"/>
  <c r="AC524" i="52"/>
  <c r="AA524" i="52"/>
  <c r="Z524" i="52"/>
  <c r="W524" i="52"/>
  <c r="U524" i="52"/>
  <c r="T524" i="52"/>
  <c r="R524" i="52"/>
  <c r="Q524" i="52"/>
  <c r="O524" i="52"/>
  <c r="N524" i="52"/>
  <c r="L524" i="52"/>
  <c r="K524" i="52"/>
  <c r="I524" i="52"/>
  <c r="H524" i="52"/>
  <c r="AQ523" i="52"/>
  <c r="AN523" i="52"/>
  <c r="AK523" i="52"/>
  <c r="AH523" i="52"/>
  <c r="AE523" i="52"/>
  <c r="AB523" i="52"/>
  <c r="Y523" i="52"/>
  <c r="V523" i="52"/>
  <c r="S523" i="52"/>
  <c r="P523" i="52"/>
  <c r="M523" i="52"/>
  <c r="J523" i="52"/>
  <c r="F523" i="52"/>
  <c r="E523" i="52"/>
  <c r="AQ522" i="52"/>
  <c r="AN522" i="52"/>
  <c r="AK522" i="52"/>
  <c r="AH522" i="52"/>
  <c r="AE522" i="52"/>
  <c r="AB522" i="52"/>
  <c r="Y522" i="52"/>
  <c r="V522" i="52"/>
  <c r="S522" i="52"/>
  <c r="P522" i="52"/>
  <c r="M522" i="52"/>
  <c r="J522" i="52"/>
  <c r="F522" i="52"/>
  <c r="E522" i="52"/>
  <c r="AQ521" i="52"/>
  <c r="AN521" i="52"/>
  <c r="AK521" i="52"/>
  <c r="AH521" i="52"/>
  <c r="AE521" i="52"/>
  <c r="AB521" i="52"/>
  <c r="Y521" i="52"/>
  <c r="V521" i="52"/>
  <c r="S521" i="52"/>
  <c r="P521" i="52"/>
  <c r="M521" i="52"/>
  <c r="J521" i="52"/>
  <c r="F521" i="52"/>
  <c r="E521" i="52"/>
  <c r="AP520" i="52"/>
  <c r="AO520" i="52"/>
  <c r="AM520" i="52"/>
  <c r="AL520" i="52"/>
  <c r="AJ520" i="52"/>
  <c r="AI520" i="52"/>
  <c r="AG520" i="52"/>
  <c r="AF520" i="52"/>
  <c r="AD520" i="52"/>
  <c r="AC520" i="52"/>
  <c r="AA520" i="52"/>
  <c r="Z520" i="52"/>
  <c r="X520" i="52"/>
  <c r="W520" i="52"/>
  <c r="U520" i="52"/>
  <c r="T520" i="52"/>
  <c r="R520" i="52"/>
  <c r="Q520" i="52"/>
  <c r="O520" i="52"/>
  <c r="N520" i="52"/>
  <c r="L520" i="52"/>
  <c r="K520" i="52"/>
  <c r="I520" i="52"/>
  <c r="H520" i="52"/>
  <c r="AQ519" i="52"/>
  <c r="AN519" i="52"/>
  <c r="AK519" i="52"/>
  <c r="AH519" i="52"/>
  <c r="AE519" i="52"/>
  <c r="AB519" i="52"/>
  <c r="Y519" i="52"/>
  <c r="V519" i="52"/>
  <c r="S519" i="52"/>
  <c r="P519" i="52"/>
  <c r="M519" i="52"/>
  <c r="J519" i="52"/>
  <c r="F519" i="52"/>
  <c r="E519" i="52"/>
  <c r="AQ518" i="52"/>
  <c r="AN518" i="52"/>
  <c r="AK518" i="52"/>
  <c r="AH518" i="52"/>
  <c r="AE518" i="52"/>
  <c r="AB518" i="52"/>
  <c r="Y518" i="52"/>
  <c r="V518" i="52"/>
  <c r="S518" i="52"/>
  <c r="P518" i="52"/>
  <c r="M518" i="52"/>
  <c r="J518" i="52"/>
  <c r="F518" i="52"/>
  <c r="E518" i="52"/>
  <c r="AQ517" i="52"/>
  <c r="AN517" i="52"/>
  <c r="AK517" i="52"/>
  <c r="AH517" i="52"/>
  <c r="AE517" i="52"/>
  <c r="AB517" i="52"/>
  <c r="Y517" i="52"/>
  <c r="V517" i="52"/>
  <c r="S517" i="52"/>
  <c r="P517" i="52"/>
  <c r="M517" i="52"/>
  <c r="J517" i="52"/>
  <c r="F517" i="52"/>
  <c r="E517" i="52"/>
  <c r="AP516" i="52"/>
  <c r="AO516" i="52"/>
  <c r="AM516" i="52"/>
  <c r="AL516" i="52"/>
  <c r="AJ516" i="52"/>
  <c r="AI516" i="52"/>
  <c r="AG516" i="52"/>
  <c r="AF516" i="52"/>
  <c r="AD516" i="52"/>
  <c r="AC516" i="52"/>
  <c r="AA516" i="52"/>
  <c r="Z516" i="52"/>
  <c r="X516" i="52"/>
  <c r="W516" i="52"/>
  <c r="U516" i="52"/>
  <c r="T516" i="52"/>
  <c r="R516" i="52"/>
  <c r="Q516" i="52"/>
  <c r="O516" i="52"/>
  <c r="N516" i="52"/>
  <c r="L516" i="52"/>
  <c r="K516" i="52"/>
  <c r="I516" i="52"/>
  <c r="H516" i="52"/>
  <c r="AQ515" i="52"/>
  <c r="AN515" i="52"/>
  <c r="AK515" i="52"/>
  <c r="AH515" i="52"/>
  <c r="AE515" i="52"/>
  <c r="AB515" i="52"/>
  <c r="Y515" i="52"/>
  <c r="V515" i="52"/>
  <c r="S515" i="52"/>
  <c r="P515" i="52"/>
  <c r="M515" i="52"/>
  <c r="J515" i="52"/>
  <c r="F515" i="52"/>
  <c r="E515" i="52"/>
  <c r="AQ514" i="52"/>
  <c r="AN514" i="52"/>
  <c r="AK514" i="52"/>
  <c r="AH514" i="52"/>
  <c r="AE514" i="52"/>
  <c r="AB514" i="52"/>
  <c r="Y514" i="52"/>
  <c r="V514" i="52"/>
  <c r="S514" i="52"/>
  <c r="P514" i="52"/>
  <c r="M514" i="52"/>
  <c r="J514" i="52"/>
  <c r="F514" i="52"/>
  <c r="E514" i="52"/>
  <c r="AQ513" i="52"/>
  <c r="AN513" i="52"/>
  <c r="AK513" i="52"/>
  <c r="AH513" i="52"/>
  <c r="AE513" i="52"/>
  <c r="AB513" i="52"/>
  <c r="Y513" i="52"/>
  <c r="V513" i="52"/>
  <c r="S513" i="52"/>
  <c r="P513" i="52"/>
  <c r="M513" i="52"/>
  <c r="J513" i="52"/>
  <c r="F513" i="52"/>
  <c r="E513" i="52"/>
  <c r="AP512" i="52"/>
  <c r="AO512" i="52"/>
  <c r="AM512" i="52"/>
  <c r="AL512" i="52"/>
  <c r="AJ512" i="52"/>
  <c r="AI512" i="52"/>
  <c r="AG512" i="52"/>
  <c r="AF512" i="52"/>
  <c r="AD512" i="52"/>
  <c r="AC512" i="52"/>
  <c r="AA512" i="52"/>
  <c r="Z512" i="52"/>
  <c r="X512" i="52"/>
  <c r="W512" i="52"/>
  <c r="U512" i="52"/>
  <c r="T512" i="52"/>
  <c r="R512" i="52"/>
  <c r="Q512" i="52"/>
  <c r="O512" i="52"/>
  <c r="N512" i="52"/>
  <c r="L512" i="52"/>
  <c r="K512" i="52"/>
  <c r="I512" i="52"/>
  <c r="H512" i="52"/>
  <c r="AQ511" i="52"/>
  <c r="AN511" i="52"/>
  <c r="AK511" i="52"/>
  <c r="AH511" i="52"/>
  <c r="AE511" i="52"/>
  <c r="AB511" i="52"/>
  <c r="Y511" i="52"/>
  <c r="V511" i="52"/>
  <c r="S511" i="52"/>
  <c r="P511" i="52"/>
  <c r="M511" i="52"/>
  <c r="J511" i="52"/>
  <c r="F511" i="52"/>
  <c r="E511" i="52"/>
  <c r="AQ510" i="52"/>
  <c r="AN510" i="52"/>
  <c r="AK510" i="52"/>
  <c r="AH510" i="52"/>
  <c r="AE510" i="52"/>
  <c r="AB510" i="52"/>
  <c r="Y510" i="52"/>
  <c r="V510" i="52"/>
  <c r="S510" i="52"/>
  <c r="P510" i="52"/>
  <c r="M510" i="52"/>
  <c r="J510" i="52"/>
  <c r="F510" i="52"/>
  <c r="E510" i="52"/>
  <c r="AQ509" i="52"/>
  <c r="AN509" i="52"/>
  <c r="AK509" i="52"/>
  <c r="AH509" i="52"/>
  <c r="AE509" i="52"/>
  <c r="AB509" i="52"/>
  <c r="Y509" i="52"/>
  <c r="V509" i="52"/>
  <c r="S509" i="52"/>
  <c r="P509" i="52"/>
  <c r="M509" i="52"/>
  <c r="J509" i="52"/>
  <c r="F509" i="52"/>
  <c r="E509" i="52"/>
  <c r="AP508" i="52"/>
  <c r="AO508" i="52"/>
  <c r="AM508" i="52"/>
  <c r="AL508" i="52"/>
  <c r="AJ508" i="52"/>
  <c r="AI508" i="52"/>
  <c r="AG508" i="52"/>
  <c r="AF508" i="52"/>
  <c r="AD508" i="52"/>
  <c r="AC508" i="52"/>
  <c r="AA508" i="52"/>
  <c r="Z508" i="52"/>
  <c r="X508" i="52"/>
  <c r="W508" i="52"/>
  <c r="U508" i="52"/>
  <c r="T508" i="52"/>
  <c r="R508" i="52"/>
  <c r="Q508" i="52"/>
  <c r="O508" i="52"/>
  <c r="N508" i="52"/>
  <c r="L508" i="52"/>
  <c r="K508" i="52"/>
  <c r="I508" i="52"/>
  <c r="H508" i="52"/>
  <c r="AQ507" i="52"/>
  <c r="AN507" i="52"/>
  <c r="AK507" i="52"/>
  <c r="AH507" i="52"/>
  <c r="AE507" i="52"/>
  <c r="AB507" i="52"/>
  <c r="Y507" i="52"/>
  <c r="V507" i="52"/>
  <c r="S507" i="52"/>
  <c r="P507" i="52"/>
  <c r="M507" i="52"/>
  <c r="J507" i="52"/>
  <c r="F507" i="52"/>
  <c r="E507" i="52"/>
  <c r="AQ506" i="52"/>
  <c r="AN506" i="52"/>
  <c r="AK506" i="52"/>
  <c r="AH506" i="52"/>
  <c r="AE506" i="52"/>
  <c r="AB506" i="52"/>
  <c r="Y506" i="52"/>
  <c r="V506" i="52"/>
  <c r="S506" i="52"/>
  <c r="P506" i="52"/>
  <c r="M506" i="52"/>
  <c r="J506" i="52"/>
  <c r="F506" i="52"/>
  <c r="E506" i="52"/>
  <c r="AQ505" i="52"/>
  <c r="AN505" i="52"/>
  <c r="AK505" i="52"/>
  <c r="AH505" i="52"/>
  <c r="AE505" i="52"/>
  <c r="AB505" i="52"/>
  <c r="Y505" i="52"/>
  <c r="V505" i="52"/>
  <c r="S505" i="52"/>
  <c r="P505" i="52"/>
  <c r="M505" i="52"/>
  <c r="J505" i="52"/>
  <c r="F505" i="52"/>
  <c r="E505" i="52"/>
  <c r="AP504" i="52"/>
  <c r="AO504" i="52"/>
  <c r="AM504" i="52"/>
  <c r="AL504" i="52"/>
  <c r="AJ504" i="52"/>
  <c r="AI504" i="52"/>
  <c r="AG504" i="52"/>
  <c r="AF504" i="52"/>
  <c r="AD504" i="52"/>
  <c r="AC504" i="52"/>
  <c r="AA504" i="52"/>
  <c r="Z504" i="52"/>
  <c r="X504" i="52"/>
  <c r="W504" i="52"/>
  <c r="U504" i="52"/>
  <c r="T504" i="52"/>
  <c r="R504" i="52"/>
  <c r="Q504" i="52"/>
  <c r="O504" i="52"/>
  <c r="N504" i="52"/>
  <c r="L504" i="52"/>
  <c r="K504" i="52"/>
  <c r="I504" i="52"/>
  <c r="H504" i="52"/>
  <c r="AQ503" i="52"/>
  <c r="AN503" i="52"/>
  <c r="AK503" i="52"/>
  <c r="AH503" i="52"/>
  <c r="AE503" i="52"/>
  <c r="AB503" i="52"/>
  <c r="Y503" i="52"/>
  <c r="V503" i="52"/>
  <c r="S503" i="52"/>
  <c r="P503" i="52"/>
  <c r="M503" i="52"/>
  <c r="J503" i="52"/>
  <c r="F503" i="52"/>
  <c r="E503" i="52"/>
  <c r="AQ502" i="52"/>
  <c r="AN502" i="52"/>
  <c r="AK502" i="52"/>
  <c r="AH502" i="52"/>
  <c r="AE502" i="52"/>
  <c r="AB502" i="52"/>
  <c r="Y502" i="52"/>
  <c r="V502" i="52"/>
  <c r="S502" i="52"/>
  <c r="P502" i="52"/>
  <c r="M502" i="52"/>
  <c r="J502" i="52"/>
  <c r="F502" i="52"/>
  <c r="E502" i="52"/>
  <c r="AQ501" i="52"/>
  <c r="AN501" i="52"/>
  <c r="AK501" i="52"/>
  <c r="AH501" i="52"/>
  <c r="AE501" i="52"/>
  <c r="AB501" i="52"/>
  <c r="Y501" i="52"/>
  <c r="V501" i="52"/>
  <c r="S501" i="52"/>
  <c r="P501" i="52"/>
  <c r="M501" i="52"/>
  <c r="J501" i="52"/>
  <c r="F501" i="52"/>
  <c r="E501" i="52"/>
  <c r="AP500" i="52"/>
  <c r="AO500" i="52"/>
  <c r="AM500" i="52"/>
  <c r="AL500" i="52"/>
  <c r="AJ500" i="52"/>
  <c r="AI500" i="52"/>
  <c r="AG500" i="52"/>
  <c r="AF500" i="52"/>
  <c r="AD500" i="52"/>
  <c r="AC500" i="52"/>
  <c r="AA500" i="52"/>
  <c r="Z500" i="52"/>
  <c r="X500" i="52"/>
  <c r="W500" i="52"/>
  <c r="U500" i="52"/>
  <c r="T500" i="52"/>
  <c r="R500" i="52"/>
  <c r="Q500" i="52"/>
  <c r="O500" i="52"/>
  <c r="N500" i="52"/>
  <c r="L500" i="52"/>
  <c r="K500" i="52"/>
  <c r="I500" i="52"/>
  <c r="H500" i="52"/>
  <c r="AQ499" i="52"/>
  <c r="AN499" i="52"/>
  <c r="AK499" i="52"/>
  <c r="AH499" i="52"/>
  <c r="AE499" i="52"/>
  <c r="AB499" i="52"/>
  <c r="Y499" i="52"/>
  <c r="V499" i="52"/>
  <c r="S499" i="52"/>
  <c r="P499" i="52"/>
  <c r="M499" i="52"/>
  <c r="J499" i="52"/>
  <c r="F499" i="52"/>
  <c r="E499" i="52"/>
  <c r="AQ498" i="52"/>
  <c r="AN498" i="52"/>
  <c r="AK498" i="52"/>
  <c r="AH498" i="52"/>
  <c r="AE498" i="52"/>
  <c r="AB498" i="52"/>
  <c r="Y498" i="52"/>
  <c r="V498" i="52"/>
  <c r="S498" i="52"/>
  <c r="P498" i="52"/>
  <c r="M498" i="52"/>
  <c r="J498" i="52"/>
  <c r="F498" i="52"/>
  <c r="E498" i="52"/>
  <c r="AQ497" i="52"/>
  <c r="AN497" i="52"/>
  <c r="AK497" i="52"/>
  <c r="AH497" i="52"/>
  <c r="AE497" i="52"/>
  <c r="AB497" i="52"/>
  <c r="Y497" i="52"/>
  <c r="V497" i="52"/>
  <c r="S497" i="52"/>
  <c r="P497" i="52"/>
  <c r="M497" i="52"/>
  <c r="J497" i="52"/>
  <c r="F497" i="52"/>
  <c r="E497" i="52"/>
  <c r="AP496" i="52"/>
  <c r="AO496" i="52"/>
  <c r="AM496" i="52"/>
  <c r="AL496" i="52"/>
  <c r="AJ496" i="52"/>
  <c r="AI496" i="52"/>
  <c r="AG496" i="52"/>
  <c r="AF496" i="52"/>
  <c r="AD496" i="52"/>
  <c r="AC496" i="52"/>
  <c r="AA496" i="52"/>
  <c r="Z496" i="52"/>
  <c r="X496" i="52"/>
  <c r="W496" i="52"/>
  <c r="U496" i="52"/>
  <c r="T496" i="52"/>
  <c r="R496" i="52"/>
  <c r="Q496" i="52"/>
  <c r="O496" i="52"/>
  <c r="N496" i="52"/>
  <c r="L496" i="52"/>
  <c r="K496" i="52"/>
  <c r="I496" i="52"/>
  <c r="H496" i="52"/>
  <c r="AQ495" i="52"/>
  <c r="AN495" i="52"/>
  <c r="AK495" i="52"/>
  <c r="AH495" i="52"/>
  <c r="AE495" i="52"/>
  <c r="AB495" i="52"/>
  <c r="Y495" i="52"/>
  <c r="V495" i="52"/>
  <c r="S495" i="52"/>
  <c r="P495" i="52"/>
  <c r="M495" i="52"/>
  <c r="J495" i="52"/>
  <c r="F495" i="52"/>
  <c r="E495" i="52"/>
  <c r="AQ494" i="52"/>
  <c r="AN494" i="52"/>
  <c r="AK494" i="52"/>
  <c r="AH494" i="52"/>
  <c r="AE494" i="52"/>
  <c r="AB494" i="52"/>
  <c r="Y494" i="52"/>
  <c r="V494" i="52"/>
  <c r="S494" i="52"/>
  <c r="P494" i="52"/>
  <c r="M494" i="52"/>
  <c r="J494" i="52"/>
  <c r="F494" i="52"/>
  <c r="E494" i="52"/>
  <c r="AQ493" i="52"/>
  <c r="AN493" i="52"/>
  <c r="AK493" i="52"/>
  <c r="AH493" i="52"/>
  <c r="AE493" i="52"/>
  <c r="AB493" i="52"/>
  <c r="Y493" i="52"/>
  <c r="V493" i="52"/>
  <c r="S493" i="52"/>
  <c r="P493" i="52"/>
  <c r="M493" i="52"/>
  <c r="J493" i="52"/>
  <c r="F493" i="52"/>
  <c r="E493" i="52"/>
  <c r="AP492" i="52"/>
  <c r="AO492" i="52"/>
  <c r="AM492" i="52"/>
  <c r="AL492" i="52"/>
  <c r="AJ492" i="52"/>
  <c r="AI492" i="52"/>
  <c r="AG492" i="52"/>
  <c r="AF492" i="52"/>
  <c r="AD492" i="52"/>
  <c r="AC492" i="52"/>
  <c r="AA492" i="52"/>
  <c r="Z492" i="52"/>
  <c r="X492" i="52"/>
  <c r="W492" i="52"/>
  <c r="U492" i="52"/>
  <c r="T492" i="52"/>
  <c r="R492" i="52"/>
  <c r="Q492" i="52"/>
  <c r="O492" i="52"/>
  <c r="N492" i="52"/>
  <c r="L492" i="52"/>
  <c r="K492" i="52"/>
  <c r="I492" i="52"/>
  <c r="H492" i="52"/>
  <c r="AQ491" i="52"/>
  <c r="AN491" i="52"/>
  <c r="AK491" i="52"/>
  <c r="AH491" i="52"/>
  <c r="AE491" i="52"/>
  <c r="AB491" i="52"/>
  <c r="Y491" i="52"/>
  <c r="V491" i="52"/>
  <c r="S491" i="52"/>
  <c r="P491" i="52"/>
  <c r="M491" i="52"/>
  <c r="J491" i="52"/>
  <c r="F491" i="52"/>
  <c r="E491" i="52"/>
  <c r="AQ490" i="52"/>
  <c r="AN490" i="52"/>
  <c r="AK490" i="52"/>
  <c r="AH490" i="52"/>
  <c r="AE490" i="52"/>
  <c r="AB490" i="52"/>
  <c r="Y490" i="52"/>
  <c r="V490" i="52"/>
  <c r="S490" i="52"/>
  <c r="P490" i="52"/>
  <c r="M490" i="52"/>
  <c r="J490" i="52"/>
  <c r="F490" i="52"/>
  <c r="E490" i="52"/>
  <c r="AQ489" i="52"/>
  <c r="AN489" i="52"/>
  <c r="AK489" i="52"/>
  <c r="AH489" i="52"/>
  <c r="AE489" i="52"/>
  <c r="AB489" i="52"/>
  <c r="Y489" i="52"/>
  <c r="V489" i="52"/>
  <c r="S489" i="52"/>
  <c r="P489" i="52"/>
  <c r="M489" i="52"/>
  <c r="J489" i="52"/>
  <c r="F489" i="52"/>
  <c r="E489" i="52"/>
  <c r="AP488" i="52"/>
  <c r="AO488" i="52"/>
  <c r="AM488" i="52"/>
  <c r="AL488" i="52"/>
  <c r="AJ488" i="52"/>
  <c r="AI488" i="52"/>
  <c r="AG488" i="52"/>
  <c r="AF488" i="52"/>
  <c r="AD488" i="52"/>
  <c r="AC488" i="52"/>
  <c r="AA488" i="52"/>
  <c r="Z488" i="52"/>
  <c r="X488" i="52"/>
  <c r="W488" i="52"/>
  <c r="U488" i="52"/>
  <c r="T488" i="52"/>
  <c r="R488" i="52"/>
  <c r="Q488" i="52"/>
  <c r="O488" i="52"/>
  <c r="N488" i="52"/>
  <c r="L488" i="52"/>
  <c r="K488" i="52"/>
  <c r="I488" i="52"/>
  <c r="H488" i="52"/>
  <c r="AQ487" i="52"/>
  <c r="AN487" i="52"/>
  <c r="AK487" i="52"/>
  <c r="AH487" i="52"/>
  <c r="AE487" i="52"/>
  <c r="AB487" i="52"/>
  <c r="Y487" i="52"/>
  <c r="V487" i="52"/>
  <c r="S487" i="52"/>
  <c r="P487" i="52"/>
  <c r="M487" i="52"/>
  <c r="J487" i="52"/>
  <c r="F487" i="52"/>
  <c r="E487" i="52"/>
  <c r="AQ486" i="52"/>
  <c r="AN486" i="52"/>
  <c r="AK486" i="52"/>
  <c r="AH486" i="52"/>
  <c r="AE486" i="52"/>
  <c r="AB486" i="52"/>
  <c r="Y486" i="52"/>
  <c r="V486" i="52"/>
  <c r="S486" i="52"/>
  <c r="P486" i="52"/>
  <c r="M486" i="52"/>
  <c r="J486" i="52"/>
  <c r="F486" i="52"/>
  <c r="E486" i="52"/>
  <c r="AQ485" i="52"/>
  <c r="AN485" i="52"/>
  <c r="AK485" i="52"/>
  <c r="AH485" i="52"/>
  <c r="AE485" i="52"/>
  <c r="AB485" i="52"/>
  <c r="Y485" i="52"/>
  <c r="V485" i="52"/>
  <c r="S485" i="52"/>
  <c r="P485" i="52"/>
  <c r="M485" i="52"/>
  <c r="J485" i="52"/>
  <c r="F485" i="52"/>
  <c r="E485" i="52"/>
  <c r="AP484" i="52"/>
  <c r="AO484" i="52"/>
  <c r="AM484" i="52"/>
  <c r="AL484" i="52"/>
  <c r="AJ484" i="52"/>
  <c r="AI484" i="52"/>
  <c r="AG484" i="52"/>
  <c r="AF484" i="52"/>
  <c r="AD484" i="52"/>
  <c r="AC484" i="52"/>
  <c r="AA484" i="52"/>
  <c r="Z484" i="52"/>
  <c r="X484" i="52"/>
  <c r="W484" i="52"/>
  <c r="U484" i="52"/>
  <c r="T484" i="52"/>
  <c r="R484" i="52"/>
  <c r="Q484" i="52"/>
  <c r="O484" i="52"/>
  <c r="N484" i="52"/>
  <c r="L484" i="52"/>
  <c r="K484" i="52"/>
  <c r="I484" i="52"/>
  <c r="H484" i="52"/>
  <c r="AQ483" i="52"/>
  <c r="AN483" i="52"/>
  <c r="AK483" i="52"/>
  <c r="AH483" i="52"/>
  <c r="AE483" i="52"/>
  <c r="AB483" i="52"/>
  <c r="Y483" i="52"/>
  <c r="V483" i="52"/>
  <c r="S483" i="52"/>
  <c r="P483" i="52"/>
  <c r="M483" i="52"/>
  <c r="J483" i="52"/>
  <c r="F483" i="52"/>
  <c r="E483" i="52"/>
  <c r="AQ482" i="52"/>
  <c r="AN482" i="52"/>
  <c r="AK482" i="52"/>
  <c r="AH482" i="52"/>
  <c r="AE482" i="52"/>
  <c r="AB482" i="52"/>
  <c r="Y482" i="52"/>
  <c r="V482" i="52"/>
  <c r="S482" i="52"/>
  <c r="P482" i="52"/>
  <c r="M482" i="52"/>
  <c r="J482" i="52"/>
  <c r="F482" i="52"/>
  <c r="E482" i="52"/>
  <c r="AQ481" i="52"/>
  <c r="AN481" i="52"/>
  <c r="AK481" i="52"/>
  <c r="AH481" i="52"/>
  <c r="AE481" i="52"/>
  <c r="AB481" i="52"/>
  <c r="Y481" i="52"/>
  <c r="V481" i="52"/>
  <c r="S481" i="52"/>
  <c r="P481" i="52"/>
  <c r="M481" i="52"/>
  <c r="J481" i="52"/>
  <c r="F481" i="52"/>
  <c r="E481" i="52"/>
  <c r="AP480" i="52"/>
  <c r="AO480" i="52"/>
  <c r="AM480" i="52"/>
  <c r="AL480" i="52"/>
  <c r="AJ480" i="52"/>
  <c r="AI480" i="52"/>
  <c r="AG480" i="52"/>
  <c r="AF480" i="52"/>
  <c r="AD480" i="52"/>
  <c r="AC480" i="52"/>
  <c r="AA480" i="52"/>
  <c r="Z480" i="52"/>
  <c r="X480" i="52"/>
  <c r="W480" i="52"/>
  <c r="U480" i="52"/>
  <c r="T480" i="52"/>
  <c r="R480" i="52"/>
  <c r="Q480" i="52"/>
  <c r="O480" i="52"/>
  <c r="N480" i="52"/>
  <c r="L480" i="52"/>
  <c r="K480" i="52"/>
  <c r="I480" i="52"/>
  <c r="H480" i="52"/>
  <c r="AQ479" i="52"/>
  <c r="AN479" i="52"/>
  <c r="AK479" i="52"/>
  <c r="AH479" i="52"/>
  <c r="AE479" i="52"/>
  <c r="AB479" i="52"/>
  <c r="Y479" i="52"/>
  <c r="V479" i="52"/>
  <c r="S479" i="52"/>
  <c r="P479" i="52"/>
  <c r="M479" i="52"/>
  <c r="J479" i="52"/>
  <c r="F479" i="52"/>
  <c r="E479" i="52"/>
  <c r="AQ478" i="52"/>
  <c r="AN478" i="52"/>
  <c r="AK478" i="52"/>
  <c r="AH478" i="52"/>
  <c r="AE478" i="52"/>
  <c r="AB478" i="52"/>
  <c r="Y478" i="52"/>
  <c r="V478" i="52"/>
  <c r="S478" i="52"/>
  <c r="P478" i="52"/>
  <c r="M478" i="52"/>
  <c r="J478" i="52"/>
  <c r="F478" i="52"/>
  <c r="E478" i="52"/>
  <c r="AQ477" i="52"/>
  <c r="AN477" i="52"/>
  <c r="AK477" i="52"/>
  <c r="AH477" i="52"/>
  <c r="AE477" i="52"/>
  <c r="AB477" i="52"/>
  <c r="Y477" i="52"/>
  <c r="V477" i="52"/>
  <c r="S477" i="52"/>
  <c r="P477" i="52"/>
  <c r="M477" i="52"/>
  <c r="J477" i="52"/>
  <c r="F477" i="52"/>
  <c r="E477" i="52"/>
  <c r="AP476" i="52"/>
  <c r="AO476" i="52"/>
  <c r="AM476" i="52"/>
  <c r="AL476" i="52"/>
  <c r="AJ476" i="52"/>
  <c r="AI476" i="52"/>
  <c r="AG476" i="52"/>
  <c r="AF476" i="52"/>
  <c r="AD476" i="52"/>
  <c r="AC476" i="52"/>
  <c r="AA476" i="52"/>
  <c r="Z476" i="52"/>
  <c r="X476" i="52"/>
  <c r="W476" i="52"/>
  <c r="U476" i="52"/>
  <c r="T476" i="52"/>
  <c r="R476" i="52"/>
  <c r="Q476" i="52"/>
  <c r="O476" i="52"/>
  <c r="N476" i="52"/>
  <c r="L476" i="52"/>
  <c r="K476" i="52"/>
  <c r="I476" i="52"/>
  <c r="H476" i="52"/>
  <c r="AQ475" i="52"/>
  <c r="AN475" i="52"/>
  <c r="AK475" i="52"/>
  <c r="AH475" i="52"/>
  <c r="AE475" i="52"/>
  <c r="AB475" i="52"/>
  <c r="Y475" i="52"/>
  <c r="V475" i="52"/>
  <c r="S475" i="52"/>
  <c r="P475" i="52"/>
  <c r="M475" i="52"/>
  <c r="J475" i="52"/>
  <c r="F475" i="52"/>
  <c r="E475" i="52"/>
  <c r="AQ474" i="52"/>
  <c r="AN474" i="52"/>
  <c r="AK474" i="52"/>
  <c r="AH474" i="52"/>
  <c r="AE474" i="52"/>
  <c r="AB474" i="52"/>
  <c r="Y474" i="52"/>
  <c r="V474" i="52"/>
  <c r="S474" i="52"/>
  <c r="P474" i="52"/>
  <c r="M474" i="52"/>
  <c r="J474" i="52"/>
  <c r="F474" i="52"/>
  <c r="E474" i="52"/>
  <c r="AQ473" i="52"/>
  <c r="AN473" i="52"/>
  <c r="AK473" i="52"/>
  <c r="AH473" i="52"/>
  <c r="AE473" i="52"/>
  <c r="AB473" i="52"/>
  <c r="Y473" i="52"/>
  <c r="V473" i="52"/>
  <c r="S473" i="52"/>
  <c r="P473" i="52"/>
  <c r="M473" i="52"/>
  <c r="J473" i="52"/>
  <c r="F473" i="52"/>
  <c r="E473" i="52"/>
  <c r="AP472" i="52"/>
  <c r="AO472" i="52"/>
  <c r="AM472" i="52"/>
  <c r="AL472" i="52"/>
  <c r="AJ472" i="52"/>
  <c r="AI472" i="52"/>
  <c r="AG472" i="52"/>
  <c r="AF472" i="52"/>
  <c r="AD472" i="52"/>
  <c r="AC472" i="52"/>
  <c r="AA472" i="52"/>
  <c r="Z472" i="52"/>
  <c r="X472" i="52"/>
  <c r="W472" i="52"/>
  <c r="U472" i="52"/>
  <c r="T472" i="52"/>
  <c r="R472" i="52"/>
  <c r="Q472" i="52"/>
  <c r="O472" i="52"/>
  <c r="N472" i="52"/>
  <c r="L472" i="52"/>
  <c r="K472" i="52"/>
  <c r="I472" i="52"/>
  <c r="H472" i="52"/>
  <c r="AP471" i="52"/>
  <c r="AO471" i="52"/>
  <c r="AO539" i="52" s="1"/>
  <c r="AM471" i="52"/>
  <c r="AL471" i="52"/>
  <c r="AL539" i="52" s="1"/>
  <c r="AL632" i="52" s="1"/>
  <c r="AJ471" i="52"/>
  <c r="AI471" i="52"/>
  <c r="AI539" i="52" s="1"/>
  <c r="AI632" i="52" s="1"/>
  <c r="AG471" i="52"/>
  <c r="AG539" i="52" s="1"/>
  <c r="AF471" i="52"/>
  <c r="AD471" i="52"/>
  <c r="AD539" i="52" s="1"/>
  <c r="AD632" i="52" s="1"/>
  <c r="AC471" i="52"/>
  <c r="AC539" i="52" s="1"/>
  <c r="AC632" i="52" s="1"/>
  <c r="AA471" i="52"/>
  <c r="AA539" i="52" s="1"/>
  <c r="Z471" i="52"/>
  <c r="X471" i="52"/>
  <c r="W471" i="52"/>
  <c r="W539" i="52" s="1"/>
  <c r="W632" i="52" s="1"/>
  <c r="U471" i="52"/>
  <c r="U539" i="52" s="1"/>
  <c r="T471" i="52"/>
  <c r="R471" i="52"/>
  <c r="R539" i="52" s="1"/>
  <c r="R632" i="52" s="1"/>
  <c r="Q471" i="52"/>
  <c r="Q539" i="52" s="1"/>
  <c r="Q632" i="52" s="1"/>
  <c r="O471" i="52"/>
  <c r="N471" i="52"/>
  <c r="N539" i="52" s="1"/>
  <c r="N632" i="52" s="1"/>
  <c r="L471" i="52"/>
  <c r="K471" i="52"/>
  <c r="K539" i="52" s="1"/>
  <c r="K632" i="52" s="1"/>
  <c r="I471" i="52"/>
  <c r="I539" i="52" s="1"/>
  <c r="H471" i="52"/>
  <c r="AP470" i="52"/>
  <c r="AP538" i="52" s="1"/>
  <c r="AO470" i="52"/>
  <c r="AM470" i="52"/>
  <c r="AL470" i="52"/>
  <c r="AL538" i="52" s="1"/>
  <c r="AL631" i="52" s="1"/>
  <c r="AJ470" i="52"/>
  <c r="AJ538" i="52" s="1"/>
  <c r="AI470" i="52"/>
  <c r="AG470" i="52"/>
  <c r="AG538" i="52" s="1"/>
  <c r="AF470" i="52"/>
  <c r="AF538" i="52" s="1"/>
  <c r="AF631" i="52" s="1"/>
  <c r="AD470" i="52"/>
  <c r="AC470" i="52"/>
  <c r="AC538" i="52" s="1"/>
  <c r="AC631" i="52" s="1"/>
  <c r="AA470" i="52"/>
  <c r="Z470" i="52"/>
  <c r="Z538" i="52" s="1"/>
  <c r="Z631" i="52" s="1"/>
  <c r="X538" i="52"/>
  <c r="W470" i="52"/>
  <c r="U470" i="52"/>
  <c r="U538" i="52" s="1"/>
  <c r="U631" i="52" s="1"/>
  <c r="T470" i="52"/>
  <c r="T538" i="52" s="1"/>
  <c r="T631" i="52" s="1"/>
  <c r="R470" i="52"/>
  <c r="Q470" i="52"/>
  <c r="Q538" i="52" s="1"/>
  <c r="Q631" i="52" s="1"/>
  <c r="O470" i="52"/>
  <c r="N470" i="52"/>
  <c r="N538" i="52" s="1"/>
  <c r="N631" i="52" s="1"/>
  <c r="L470" i="52"/>
  <c r="L538" i="52" s="1"/>
  <c r="K470" i="52"/>
  <c r="I470" i="52"/>
  <c r="I538" i="52" s="1"/>
  <c r="I631" i="52" s="1"/>
  <c r="H470" i="52"/>
  <c r="H538" i="52" s="1"/>
  <c r="H631" i="52" s="1"/>
  <c r="AP469" i="52"/>
  <c r="AO469" i="52"/>
  <c r="AO537" i="52" s="1"/>
  <c r="AO630" i="52" s="1"/>
  <c r="AM469" i="52"/>
  <c r="AM537" i="52" s="1"/>
  <c r="AL469" i="52"/>
  <c r="AJ469" i="52"/>
  <c r="AJ537" i="52" s="1"/>
  <c r="AJ630" i="52" s="1"/>
  <c r="AI469" i="52"/>
  <c r="AI537" i="52" s="1"/>
  <c r="AI630" i="52" s="1"/>
  <c r="AG469" i="52"/>
  <c r="AF469" i="52"/>
  <c r="AF537" i="52" s="1"/>
  <c r="AF630" i="52" s="1"/>
  <c r="AD469" i="52"/>
  <c r="AC469" i="52"/>
  <c r="AC537" i="52" s="1"/>
  <c r="AC630" i="52" s="1"/>
  <c r="AA469" i="52"/>
  <c r="AA537" i="52" s="1"/>
  <c r="Z469" i="52"/>
  <c r="X537" i="52"/>
  <c r="W469" i="52"/>
  <c r="W537" i="52" s="1"/>
  <c r="W630" i="52" s="1"/>
  <c r="U469" i="52"/>
  <c r="U537" i="52" s="1"/>
  <c r="T469" i="52"/>
  <c r="T537" i="52" s="1"/>
  <c r="T630" i="52" s="1"/>
  <c r="R469" i="52"/>
  <c r="Q469" i="52"/>
  <c r="Q537" i="52" s="1"/>
  <c r="Q630" i="52" s="1"/>
  <c r="O469" i="52"/>
  <c r="O537" i="52" s="1"/>
  <c r="N469" i="52"/>
  <c r="L469" i="52"/>
  <c r="L537" i="52" s="1"/>
  <c r="L630" i="52" s="1"/>
  <c r="K469" i="52"/>
  <c r="K537" i="52" s="1"/>
  <c r="K630" i="52" s="1"/>
  <c r="I469" i="52"/>
  <c r="H469" i="52"/>
  <c r="H537" i="52" s="1"/>
  <c r="H630" i="52" s="1"/>
  <c r="AQ466" i="52"/>
  <c r="AN466" i="52"/>
  <c r="AK466" i="52"/>
  <c r="AH466" i="52"/>
  <c r="AE466" i="52"/>
  <c r="AB466" i="52"/>
  <c r="Y466" i="52"/>
  <c r="V466" i="52"/>
  <c r="S466" i="52"/>
  <c r="P466" i="52"/>
  <c r="M466" i="52"/>
  <c r="J466" i="52"/>
  <c r="AQ465" i="52"/>
  <c r="AN465" i="52"/>
  <c r="AK465" i="52"/>
  <c r="AH465" i="52"/>
  <c r="AE465" i="52"/>
  <c r="AB465" i="52"/>
  <c r="Y465" i="52"/>
  <c r="V465" i="52"/>
  <c r="S465" i="52"/>
  <c r="P465" i="52"/>
  <c r="M465" i="52"/>
  <c r="J465" i="52"/>
  <c r="AQ464" i="52"/>
  <c r="AN464" i="52"/>
  <c r="AK464" i="52"/>
  <c r="AH464" i="52"/>
  <c r="AE464" i="52"/>
  <c r="AB464" i="52"/>
  <c r="Y464" i="52"/>
  <c r="V464" i="52"/>
  <c r="S464" i="52"/>
  <c r="P464" i="52"/>
  <c r="M464" i="52"/>
  <c r="J464" i="52"/>
  <c r="AP463" i="52"/>
  <c r="AO463" i="52"/>
  <c r="AM463" i="52"/>
  <c r="AL463" i="52"/>
  <c r="AJ463" i="52"/>
  <c r="AI463" i="52"/>
  <c r="AG463" i="52"/>
  <c r="AF463" i="52"/>
  <c r="AD463" i="52"/>
  <c r="AC463" i="52"/>
  <c r="AA463" i="52"/>
  <c r="Z463" i="52"/>
  <c r="X463" i="52"/>
  <c r="W463" i="52"/>
  <c r="U463" i="52"/>
  <c r="T463" i="52"/>
  <c r="R463" i="52"/>
  <c r="Q463" i="52"/>
  <c r="O463" i="52"/>
  <c r="N463" i="52"/>
  <c r="L463" i="52"/>
  <c r="K463" i="52"/>
  <c r="I463" i="52"/>
  <c r="H463" i="52"/>
  <c r="AQ462" i="52"/>
  <c r="AN462" i="52"/>
  <c r="AK462" i="52"/>
  <c r="AH462" i="52"/>
  <c r="AE462" i="52"/>
  <c r="AB462" i="52"/>
  <c r="Y462" i="52"/>
  <c r="V462" i="52"/>
  <c r="S462" i="52"/>
  <c r="P462" i="52"/>
  <c r="M462" i="52"/>
  <c r="J462" i="52"/>
  <c r="F462" i="52"/>
  <c r="F466" i="52" s="1"/>
  <c r="E462" i="52"/>
  <c r="E466" i="52" s="1"/>
  <c r="AQ461" i="52"/>
  <c r="AN461" i="52"/>
  <c r="AK461" i="52"/>
  <c r="AH461" i="52"/>
  <c r="AE461" i="52"/>
  <c r="AB461" i="52"/>
  <c r="Y461" i="52"/>
  <c r="V461" i="52"/>
  <c r="S461" i="52"/>
  <c r="P461" i="52"/>
  <c r="M461" i="52"/>
  <c r="J461" i="52"/>
  <c r="F461" i="52"/>
  <c r="F465" i="52" s="1"/>
  <c r="E461" i="52"/>
  <c r="E465" i="52" s="1"/>
  <c r="AQ460" i="52"/>
  <c r="AN460" i="52"/>
  <c r="AK460" i="52"/>
  <c r="AH460" i="52"/>
  <c r="AE460" i="52"/>
  <c r="AB460" i="52"/>
  <c r="Y460" i="52"/>
  <c r="V460" i="52"/>
  <c r="S460" i="52"/>
  <c r="P460" i="52"/>
  <c r="M460" i="52"/>
  <c r="J460" i="52"/>
  <c r="F460" i="52"/>
  <c r="F464" i="52" s="1"/>
  <c r="E460" i="52"/>
  <c r="AP459" i="52"/>
  <c r="AO459" i="52"/>
  <c r="AM459" i="52"/>
  <c r="AL459" i="52"/>
  <c r="AJ459" i="52"/>
  <c r="AI459" i="52"/>
  <c r="AG459" i="52"/>
  <c r="AF459" i="52"/>
  <c r="AD459" i="52"/>
  <c r="AC459" i="52"/>
  <c r="AA459" i="52"/>
  <c r="Z459" i="52"/>
  <c r="X459" i="52"/>
  <c r="W459" i="52"/>
  <c r="U459" i="52"/>
  <c r="T459" i="52"/>
  <c r="R459" i="52"/>
  <c r="Q459" i="52"/>
  <c r="O459" i="52"/>
  <c r="N459" i="52"/>
  <c r="L459" i="52"/>
  <c r="K459" i="52"/>
  <c r="I459" i="52"/>
  <c r="H459" i="52"/>
  <c r="L453" i="52"/>
  <c r="K453" i="52"/>
  <c r="K620" i="52" s="1"/>
  <c r="I453" i="52"/>
  <c r="I620" i="52" s="1"/>
  <c r="H453" i="52"/>
  <c r="H620" i="52" s="1"/>
  <c r="AN451" i="52"/>
  <c r="AK451" i="52"/>
  <c r="AH451" i="52"/>
  <c r="AE451" i="52"/>
  <c r="AB451" i="52"/>
  <c r="Y451" i="52"/>
  <c r="V451" i="52"/>
  <c r="S451" i="52"/>
  <c r="P451" i="52"/>
  <c r="M451" i="52"/>
  <c r="J451" i="52"/>
  <c r="E451" i="52"/>
  <c r="AP450" i="52"/>
  <c r="AO450" i="52"/>
  <c r="AN450" i="52"/>
  <c r="AK450" i="52"/>
  <c r="AH450" i="52"/>
  <c r="AE450" i="52"/>
  <c r="AB450" i="52"/>
  <c r="Y450" i="52"/>
  <c r="V450" i="52"/>
  <c r="S450" i="52"/>
  <c r="O450" i="52"/>
  <c r="N450" i="52"/>
  <c r="E450" i="52" s="1"/>
  <c r="M450" i="52"/>
  <c r="J450" i="52"/>
  <c r="AN449" i="52"/>
  <c r="AK449" i="52"/>
  <c r="AH449" i="52"/>
  <c r="AE449" i="52"/>
  <c r="AB449" i="52"/>
  <c r="Y449" i="52"/>
  <c r="V449" i="52"/>
  <c r="S449" i="52"/>
  <c r="P449" i="52"/>
  <c r="M449" i="52"/>
  <c r="J449" i="52"/>
  <c r="E449" i="52"/>
  <c r="AM448" i="52"/>
  <c r="AL448" i="52"/>
  <c r="AJ448" i="52"/>
  <c r="AI448" i="52"/>
  <c r="AG448" i="52"/>
  <c r="AF448" i="52"/>
  <c r="AD448" i="52"/>
  <c r="AC448" i="52"/>
  <c r="AA448" i="52"/>
  <c r="Z448" i="52"/>
  <c r="X448" i="52"/>
  <c r="W448" i="52"/>
  <c r="U448" i="52"/>
  <c r="T448" i="52"/>
  <c r="R448" i="52"/>
  <c r="Q448" i="52"/>
  <c r="L448" i="52"/>
  <c r="K448" i="52"/>
  <c r="I448" i="52"/>
  <c r="H448" i="52"/>
  <c r="AP447" i="52"/>
  <c r="AQ447" i="52" s="1"/>
  <c r="AN447" i="52"/>
  <c r="AK447" i="52"/>
  <c r="AE447" i="52"/>
  <c r="AB447" i="52"/>
  <c r="Y447" i="52"/>
  <c r="V447" i="52"/>
  <c r="S447" i="52"/>
  <c r="P447" i="52"/>
  <c r="M447" i="52"/>
  <c r="J447" i="52"/>
  <c r="E447" i="52"/>
  <c r="AN446" i="52"/>
  <c r="AK446" i="52"/>
  <c r="AE446" i="52"/>
  <c r="AB446" i="52"/>
  <c r="Y446" i="52"/>
  <c r="T446" i="52"/>
  <c r="S446" i="52"/>
  <c r="P446" i="52"/>
  <c r="K446" i="52"/>
  <c r="M446" i="52" s="1"/>
  <c r="J446" i="52"/>
  <c r="AN445" i="52"/>
  <c r="AK445" i="52"/>
  <c r="AE445" i="52"/>
  <c r="AB445" i="52"/>
  <c r="Y445" i="52"/>
  <c r="V445" i="52"/>
  <c r="S445" i="52"/>
  <c r="P445" i="52"/>
  <c r="M445" i="52"/>
  <c r="J445" i="52"/>
  <c r="E445" i="52"/>
  <c r="AO444" i="52"/>
  <c r="AM444" i="52"/>
  <c r="AL444" i="52"/>
  <c r="AJ444" i="52"/>
  <c r="AI444" i="52"/>
  <c r="AG444" i="52"/>
  <c r="AF444" i="52"/>
  <c r="AD444" i="52"/>
  <c r="AC444" i="52"/>
  <c r="AA444" i="52"/>
  <c r="Z444" i="52"/>
  <c r="X444" i="52"/>
  <c r="W444" i="52"/>
  <c r="U444" i="52"/>
  <c r="R444" i="52"/>
  <c r="Q444" i="52"/>
  <c r="O444" i="52"/>
  <c r="N444" i="52"/>
  <c r="L444" i="52"/>
  <c r="I444" i="52"/>
  <c r="H444" i="52"/>
  <c r="AN443" i="52"/>
  <c r="AK443" i="52"/>
  <c r="AE443" i="52"/>
  <c r="AB443" i="52"/>
  <c r="Y443" i="52"/>
  <c r="V443" i="52"/>
  <c r="S443" i="52"/>
  <c r="P443" i="52"/>
  <c r="M443" i="52"/>
  <c r="J443" i="52"/>
  <c r="E443" i="52"/>
  <c r="AN442" i="52"/>
  <c r="AK442" i="52"/>
  <c r="AE442" i="52"/>
  <c r="AB442" i="52"/>
  <c r="Y442" i="52"/>
  <c r="V442" i="52"/>
  <c r="S442" i="52"/>
  <c r="P442" i="52"/>
  <c r="M442" i="52"/>
  <c r="J442" i="52"/>
  <c r="AP441" i="52"/>
  <c r="AN441" i="52"/>
  <c r="AK441" i="52"/>
  <c r="AE441" i="52"/>
  <c r="AB441" i="52"/>
  <c r="Y441" i="52"/>
  <c r="V441" i="52"/>
  <c r="S441" i="52"/>
  <c r="P441" i="52"/>
  <c r="M441" i="52"/>
  <c r="J441" i="52"/>
  <c r="E441" i="52"/>
  <c r="AM440" i="52"/>
  <c r="AL440" i="52"/>
  <c r="AJ440" i="52"/>
  <c r="AI440" i="52"/>
  <c r="AG440" i="52"/>
  <c r="AF440" i="52"/>
  <c r="AD440" i="52"/>
  <c r="AC440" i="52"/>
  <c r="AA440" i="52"/>
  <c r="Z440" i="52"/>
  <c r="X440" i="52"/>
  <c r="W440" i="52"/>
  <c r="U440" i="52"/>
  <c r="T440" i="52"/>
  <c r="R440" i="52"/>
  <c r="Q440" i="52"/>
  <c r="O440" i="52"/>
  <c r="N440" i="52"/>
  <c r="L440" i="52"/>
  <c r="K440" i="52"/>
  <c r="I440" i="52"/>
  <c r="H440" i="52"/>
  <c r="AO439" i="52"/>
  <c r="AO427" i="52" s="1"/>
  <c r="AO635" i="52" s="1"/>
  <c r="AL439" i="52"/>
  <c r="AI439" i="52"/>
  <c r="AF439" i="52"/>
  <c r="AF427" i="52" s="1"/>
  <c r="AF635" i="52" s="1"/>
  <c r="AF633" i="52" s="1"/>
  <c r="AC439" i="52"/>
  <c r="Z439" i="52"/>
  <c r="AB439" i="52" s="1"/>
  <c r="W439" i="52"/>
  <c r="T439" i="52"/>
  <c r="V439" i="52" s="1"/>
  <c r="Q439" i="52"/>
  <c r="N439" i="52"/>
  <c r="K439" i="52"/>
  <c r="H439" i="52"/>
  <c r="AM438" i="52"/>
  <c r="AM426" i="52" s="1"/>
  <c r="AL438" i="52"/>
  <c r="AJ438" i="52"/>
  <c r="AI438" i="52"/>
  <c r="AI426" i="52" s="1"/>
  <c r="AG438" i="52"/>
  <c r="AG426" i="52" s="1"/>
  <c r="AF438" i="52"/>
  <c r="AD438" i="52"/>
  <c r="AD436" i="52" s="1"/>
  <c r="AC438" i="52"/>
  <c r="AC426" i="52" s="1"/>
  <c r="AA438" i="52"/>
  <c r="AA426" i="52" s="1"/>
  <c r="Z438" i="52"/>
  <c r="Z426" i="52" s="1"/>
  <c r="W438" i="52"/>
  <c r="W426" i="52" s="1"/>
  <c r="U438" i="52"/>
  <c r="U436" i="52" s="1"/>
  <c r="T438" i="52"/>
  <c r="R438" i="52"/>
  <c r="Q438" i="52"/>
  <c r="Q426" i="52" s="1"/>
  <c r="O438" i="52"/>
  <c r="O426" i="52" s="1"/>
  <c r="N438" i="52"/>
  <c r="L438" i="52"/>
  <c r="I438" i="52"/>
  <c r="I436" i="52" s="1"/>
  <c r="H438" i="52"/>
  <c r="AO437" i="52"/>
  <c r="AL437" i="52"/>
  <c r="AI437" i="52"/>
  <c r="AF437" i="52"/>
  <c r="AF425" i="52" s="1"/>
  <c r="AC437" i="52"/>
  <c r="Z437" i="52"/>
  <c r="AB437" i="52" s="1"/>
  <c r="W437" i="52"/>
  <c r="Y437" i="52" s="1"/>
  <c r="T437" i="52"/>
  <c r="Q437" i="52"/>
  <c r="N437" i="52"/>
  <c r="P437" i="52" s="1"/>
  <c r="K437" i="52"/>
  <c r="K425" i="52" s="1"/>
  <c r="H437" i="52"/>
  <c r="AN435" i="52"/>
  <c r="AB435" i="52"/>
  <c r="Y435" i="52"/>
  <c r="V435" i="52"/>
  <c r="S435" i="52"/>
  <c r="P435" i="52"/>
  <c r="M435" i="52"/>
  <c r="J435" i="52"/>
  <c r="E435" i="52"/>
  <c r="AL434" i="52"/>
  <c r="AN434" i="52" s="1"/>
  <c r="AB434" i="52"/>
  <c r="Y434" i="52"/>
  <c r="V434" i="52"/>
  <c r="S434" i="52"/>
  <c r="P434" i="52"/>
  <c r="M434" i="52"/>
  <c r="J434" i="52"/>
  <c r="E434" i="52"/>
  <c r="AN433" i="52"/>
  <c r="AB433" i="52"/>
  <c r="Y433" i="52"/>
  <c r="V433" i="52"/>
  <c r="S433" i="52"/>
  <c r="P433" i="52"/>
  <c r="M433" i="52"/>
  <c r="J433" i="52"/>
  <c r="E433" i="52"/>
  <c r="AO432" i="52"/>
  <c r="AM432" i="52"/>
  <c r="AJ432" i="52"/>
  <c r="AI432" i="52"/>
  <c r="AG432" i="52"/>
  <c r="AF432" i="52"/>
  <c r="AD432" i="52"/>
  <c r="AC432" i="52"/>
  <c r="AA432" i="52"/>
  <c r="Z432" i="52"/>
  <c r="X432" i="52"/>
  <c r="W432" i="52"/>
  <c r="U432" i="52"/>
  <c r="T432" i="52"/>
  <c r="R432" i="52"/>
  <c r="Q432" i="52"/>
  <c r="O432" i="52"/>
  <c r="N432" i="52"/>
  <c r="L432" i="52"/>
  <c r="K432" i="52"/>
  <c r="I432" i="52"/>
  <c r="H432" i="52"/>
  <c r="AN431" i="52"/>
  <c r="AB431" i="52"/>
  <c r="Y431" i="52"/>
  <c r="V431" i="52"/>
  <c r="S431" i="52"/>
  <c r="P431" i="52"/>
  <c r="M431" i="52"/>
  <c r="J431" i="52"/>
  <c r="E431" i="52"/>
  <c r="AN430" i="52"/>
  <c r="AB430" i="52"/>
  <c r="Y430" i="52"/>
  <c r="V430" i="52"/>
  <c r="S430" i="52"/>
  <c r="P430" i="52"/>
  <c r="M430" i="52"/>
  <c r="J430" i="52"/>
  <c r="E430" i="52"/>
  <c r="AN429" i="52"/>
  <c r="AB429" i="52"/>
  <c r="Y429" i="52"/>
  <c r="V429" i="52"/>
  <c r="S429" i="52"/>
  <c r="P429" i="52"/>
  <c r="M429" i="52"/>
  <c r="J429" i="52"/>
  <c r="E429" i="52"/>
  <c r="AO428" i="52"/>
  <c r="AM428" i="52"/>
  <c r="AL428" i="52"/>
  <c r="AJ428" i="52"/>
  <c r="AI428" i="52"/>
  <c r="AG428" i="52"/>
  <c r="AF428" i="52"/>
  <c r="AD428" i="52"/>
  <c r="AC428" i="52"/>
  <c r="AA428" i="52"/>
  <c r="Z428" i="52"/>
  <c r="X428" i="52"/>
  <c r="W428" i="52"/>
  <c r="U428" i="52"/>
  <c r="T428" i="52"/>
  <c r="R428" i="52"/>
  <c r="Q428" i="52"/>
  <c r="O428" i="52"/>
  <c r="N428" i="52"/>
  <c r="L428" i="52"/>
  <c r="K428" i="52"/>
  <c r="I428" i="52"/>
  <c r="H428" i="52"/>
  <c r="AM427" i="52"/>
  <c r="AJ427" i="52"/>
  <c r="AG427" i="52"/>
  <c r="AD427" i="52"/>
  <c r="AA427" i="52"/>
  <c r="X427" i="52"/>
  <c r="U427" i="52"/>
  <c r="R427" i="52"/>
  <c r="O427" i="52"/>
  <c r="L427" i="52"/>
  <c r="I427" i="52"/>
  <c r="AM425" i="52"/>
  <c r="AJ425" i="52"/>
  <c r="AG425" i="52"/>
  <c r="AD425" i="52"/>
  <c r="AA425" i="52"/>
  <c r="X425" i="52"/>
  <c r="U425" i="52"/>
  <c r="R425" i="52"/>
  <c r="O425" i="52"/>
  <c r="L425" i="52"/>
  <c r="I425" i="52"/>
  <c r="AQ423" i="52"/>
  <c r="AN423" i="52"/>
  <c r="AK423" i="52"/>
  <c r="AH423" i="52"/>
  <c r="AE423" i="52"/>
  <c r="AB423" i="52"/>
  <c r="Y423" i="52"/>
  <c r="V423" i="52"/>
  <c r="S423" i="52"/>
  <c r="P423" i="52"/>
  <c r="M423" i="52"/>
  <c r="J423" i="52"/>
  <c r="F423" i="52"/>
  <c r="E423" i="52"/>
  <c r="AQ422" i="52"/>
  <c r="AN422" i="52"/>
  <c r="AK422" i="52"/>
  <c r="AH422" i="52"/>
  <c r="AE422" i="52"/>
  <c r="AB422" i="52"/>
  <c r="Y422" i="52"/>
  <c r="V422" i="52"/>
  <c r="S422" i="52"/>
  <c r="P422" i="52"/>
  <c r="M422" i="52"/>
  <c r="J422" i="52"/>
  <c r="F422" i="52"/>
  <c r="E422" i="52"/>
  <c r="AQ421" i="52"/>
  <c r="AN421" i="52"/>
  <c r="AK421" i="52"/>
  <c r="AH421" i="52"/>
  <c r="AE421" i="52"/>
  <c r="AB421" i="52"/>
  <c r="Y421" i="52"/>
  <c r="V421" i="52"/>
  <c r="S421" i="52"/>
  <c r="P421" i="52"/>
  <c r="M421" i="52"/>
  <c r="J421" i="52"/>
  <c r="F421" i="52"/>
  <c r="E421" i="52"/>
  <c r="AQ420" i="52"/>
  <c r="AN420" i="52"/>
  <c r="AK420" i="52"/>
  <c r="AH420" i="52"/>
  <c r="AE420" i="52"/>
  <c r="AB420" i="52"/>
  <c r="Y420" i="52"/>
  <c r="V420" i="52"/>
  <c r="S420" i="52"/>
  <c r="P420" i="52"/>
  <c r="M420" i="52"/>
  <c r="J420" i="52"/>
  <c r="F420" i="52"/>
  <c r="E420" i="52"/>
  <c r="AP419" i="52"/>
  <c r="AO419" i="52"/>
  <c r="AM419" i="52"/>
  <c r="AL419" i="52"/>
  <c r="AJ419" i="52"/>
  <c r="AI419" i="52"/>
  <c r="AG419" i="52"/>
  <c r="AF419" i="52"/>
  <c r="AD419" i="52"/>
  <c r="AC419" i="52"/>
  <c r="AA419" i="52"/>
  <c r="Z419" i="52"/>
  <c r="X419" i="52"/>
  <c r="W419" i="52"/>
  <c r="U419" i="52"/>
  <c r="T419" i="52"/>
  <c r="R419" i="52"/>
  <c r="Q419" i="52"/>
  <c r="O419" i="52"/>
  <c r="N419" i="52"/>
  <c r="L419" i="52"/>
  <c r="K419" i="52"/>
  <c r="I419" i="52"/>
  <c r="H419" i="52"/>
  <c r="AQ418" i="52"/>
  <c r="AN418" i="52"/>
  <c r="AK418" i="52"/>
  <c r="AH418" i="52"/>
  <c r="AE418" i="52"/>
  <c r="AB418" i="52"/>
  <c r="Y418" i="52"/>
  <c r="V418" i="52"/>
  <c r="P418" i="52"/>
  <c r="M418" i="52"/>
  <c r="J418" i="52"/>
  <c r="F418" i="52"/>
  <c r="E418" i="52"/>
  <c r="AQ417" i="52"/>
  <c r="AN417" i="52"/>
  <c r="AK417" i="52"/>
  <c r="AH417" i="52"/>
  <c r="AE417" i="52"/>
  <c r="AB417" i="52"/>
  <c r="Y417" i="52"/>
  <c r="V417" i="52"/>
  <c r="S417" i="52"/>
  <c r="P417" i="52"/>
  <c r="M417" i="52"/>
  <c r="J417" i="52"/>
  <c r="F417" i="52"/>
  <c r="E417" i="52"/>
  <c r="AQ416" i="52"/>
  <c r="AN416" i="52"/>
  <c r="AK416" i="52"/>
  <c r="AH416" i="52"/>
  <c r="AE416" i="52"/>
  <c r="AB416" i="52"/>
  <c r="Y416" i="52"/>
  <c r="V416" i="52"/>
  <c r="S416" i="52"/>
  <c r="P416" i="52"/>
  <c r="M416" i="52"/>
  <c r="J416" i="52"/>
  <c r="F416" i="52"/>
  <c r="E416" i="52"/>
  <c r="AP415" i="52"/>
  <c r="AO415" i="52"/>
  <c r="AM415" i="52"/>
  <c r="AL415" i="52"/>
  <c r="AJ415" i="52"/>
  <c r="AI415" i="52"/>
  <c r="AG415" i="52"/>
  <c r="AF415" i="52"/>
  <c r="AD415" i="52"/>
  <c r="AC415" i="52"/>
  <c r="AA415" i="52"/>
  <c r="Z415" i="52"/>
  <c r="X415" i="52"/>
  <c r="W415" i="52"/>
  <c r="U415" i="52"/>
  <c r="T415" i="52"/>
  <c r="R415" i="52"/>
  <c r="Q415" i="52"/>
  <c r="O415" i="52"/>
  <c r="N415" i="52"/>
  <c r="L415" i="52"/>
  <c r="K415" i="52"/>
  <c r="I415" i="52"/>
  <c r="H415" i="52"/>
  <c r="AQ414" i="52"/>
  <c r="AN414" i="52"/>
  <c r="AK414" i="52"/>
  <c r="AH414" i="52"/>
  <c r="AE414" i="52"/>
  <c r="AB414" i="52"/>
  <c r="Y414" i="52"/>
  <c r="V414" i="52"/>
  <c r="S414" i="52"/>
  <c r="P414" i="52"/>
  <c r="M414" i="52"/>
  <c r="J414" i="52"/>
  <c r="F414" i="52"/>
  <c r="E414" i="52"/>
  <c r="AN413" i="52"/>
  <c r="AK413" i="52"/>
  <c r="AH413" i="52"/>
  <c r="AE413" i="52"/>
  <c r="AB413" i="52"/>
  <c r="Y413" i="52"/>
  <c r="V413" i="52"/>
  <c r="S413" i="52"/>
  <c r="P413" i="52"/>
  <c r="M413" i="52"/>
  <c r="J413" i="52"/>
  <c r="F413" i="52"/>
  <c r="E413" i="52"/>
  <c r="AQ412" i="52"/>
  <c r="AN412" i="52"/>
  <c r="AK412" i="52"/>
  <c r="AH412" i="52"/>
  <c r="AE412" i="52"/>
  <c r="AB412" i="52"/>
  <c r="Y412" i="52"/>
  <c r="V412" i="52"/>
  <c r="S412" i="52"/>
  <c r="P412" i="52"/>
  <c r="M412" i="52"/>
  <c r="J412" i="52"/>
  <c r="F412" i="52"/>
  <c r="E412" i="52"/>
  <c r="AQ411" i="52"/>
  <c r="AN411" i="52"/>
  <c r="AK411" i="52"/>
  <c r="AH411" i="52"/>
  <c r="AE411" i="52"/>
  <c r="AB411" i="52"/>
  <c r="Y411" i="52"/>
  <c r="V411" i="52"/>
  <c r="S411" i="52"/>
  <c r="P411" i="52"/>
  <c r="M411" i="52"/>
  <c r="J411" i="52"/>
  <c r="F411" i="52"/>
  <c r="E411" i="52"/>
  <c r="AP410" i="52"/>
  <c r="AO410" i="52"/>
  <c r="AM410" i="52"/>
  <c r="AL410" i="52"/>
  <c r="AJ410" i="52"/>
  <c r="AI410" i="52"/>
  <c r="AG410" i="52"/>
  <c r="AF410" i="52"/>
  <c r="AD410" i="52"/>
  <c r="AC410" i="52"/>
  <c r="AA410" i="52"/>
  <c r="Z410" i="52"/>
  <c r="X410" i="52"/>
  <c r="W410" i="52"/>
  <c r="U410" i="52"/>
  <c r="T410" i="52"/>
  <c r="R410" i="52"/>
  <c r="Q410" i="52"/>
  <c r="O410" i="52"/>
  <c r="N410" i="52"/>
  <c r="L410" i="52"/>
  <c r="K410" i="52"/>
  <c r="I410" i="52"/>
  <c r="H410" i="52"/>
  <c r="AQ409" i="52"/>
  <c r="AN409" i="52"/>
  <c r="AK409" i="52"/>
  <c r="AH409" i="52"/>
  <c r="AE409" i="52"/>
  <c r="AB409" i="52"/>
  <c r="Y409" i="52"/>
  <c r="V409" i="52"/>
  <c r="S409" i="52"/>
  <c r="P409" i="52"/>
  <c r="M409" i="52"/>
  <c r="J409" i="52"/>
  <c r="F409" i="52"/>
  <c r="E409" i="52"/>
  <c r="AN408" i="52"/>
  <c r="AK408" i="52"/>
  <c r="AH408" i="52"/>
  <c r="AE408" i="52"/>
  <c r="AB408" i="52"/>
  <c r="Y408" i="52"/>
  <c r="V408" i="52"/>
  <c r="S408" i="52"/>
  <c r="P408" i="52"/>
  <c r="M408" i="52"/>
  <c r="J408" i="52"/>
  <c r="F408" i="52"/>
  <c r="E408" i="52"/>
  <c r="AQ407" i="52"/>
  <c r="AN407" i="52"/>
  <c r="AK407" i="52"/>
  <c r="AH407" i="52"/>
  <c r="V407" i="52"/>
  <c r="S407" i="52"/>
  <c r="P407" i="52"/>
  <c r="M407" i="52"/>
  <c r="J407" i="52"/>
  <c r="F407" i="52"/>
  <c r="E407" i="52"/>
  <c r="AQ406" i="52"/>
  <c r="AN406" i="52"/>
  <c r="AK406" i="52"/>
  <c r="AH406" i="52"/>
  <c r="AE406" i="52"/>
  <c r="AB406" i="52"/>
  <c r="Y406" i="52"/>
  <c r="V406" i="52"/>
  <c r="S406" i="52"/>
  <c r="P406" i="52"/>
  <c r="M406" i="52"/>
  <c r="J406" i="52"/>
  <c r="F406" i="52"/>
  <c r="E406" i="52"/>
  <c r="AP405" i="52"/>
  <c r="AO405" i="52"/>
  <c r="AM405" i="52"/>
  <c r="AL405" i="52"/>
  <c r="AJ405" i="52"/>
  <c r="AI405" i="52"/>
  <c r="AG405" i="52"/>
  <c r="AF405" i="52"/>
  <c r="AD405" i="52"/>
  <c r="AC405" i="52"/>
  <c r="AA405" i="52"/>
  <c r="Z405" i="52"/>
  <c r="X405" i="52"/>
  <c r="W405" i="52"/>
  <c r="U405" i="52"/>
  <c r="T405" i="52"/>
  <c r="R405" i="52"/>
  <c r="Q405" i="52"/>
  <c r="O405" i="52"/>
  <c r="N405" i="52"/>
  <c r="L405" i="52"/>
  <c r="K405" i="52"/>
  <c r="I405" i="52"/>
  <c r="H405" i="52"/>
  <c r="AQ404" i="52"/>
  <c r="AN404" i="52"/>
  <c r="AK404" i="52"/>
  <c r="AH404" i="52"/>
  <c r="AE404" i="52"/>
  <c r="AB404" i="52"/>
  <c r="Y404" i="52"/>
  <c r="V404" i="52"/>
  <c r="S404" i="52"/>
  <c r="P404" i="52"/>
  <c r="M404" i="52"/>
  <c r="J404" i="52"/>
  <c r="F404" i="52"/>
  <c r="E404" i="52"/>
  <c r="AN403" i="52"/>
  <c r="AK403" i="52"/>
  <c r="AH403" i="52"/>
  <c r="AE403" i="52"/>
  <c r="AB403" i="52"/>
  <c r="Y403" i="52"/>
  <c r="V403" i="52"/>
  <c r="S403" i="52"/>
  <c r="P403" i="52"/>
  <c r="M403" i="52"/>
  <c r="J403" i="52"/>
  <c r="F403" i="52"/>
  <c r="E403" i="52"/>
  <c r="AQ402" i="52"/>
  <c r="AN402" i="52"/>
  <c r="AK402" i="52"/>
  <c r="AH402" i="52"/>
  <c r="AE402" i="52"/>
  <c r="AB402" i="52"/>
  <c r="Y402" i="52"/>
  <c r="V402" i="52"/>
  <c r="S402" i="52"/>
  <c r="P402" i="52"/>
  <c r="M402" i="52"/>
  <c r="J402" i="52"/>
  <c r="F402" i="52"/>
  <c r="E402" i="52"/>
  <c r="AQ401" i="52"/>
  <c r="AN401" i="52"/>
  <c r="AK401" i="52"/>
  <c r="AH401" i="52"/>
  <c r="AE401" i="52"/>
  <c r="AB401" i="52"/>
  <c r="Y401" i="52"/>
  <c r="V401" i="52"/>
  <c r="S401" i="52"/>
  <c r="P401" i="52"/>
  <c r="M401" i="52"/>
  <c r="J401" i="52"/>
  <c r="F401" i="52"/>
  <c r="E401" i="52"/>
  <c r="AP400" i="52"/>
  <c r="AO400" i="52"/>
  <c r="AM400" i="52"/>
  <c r="AL400" i="52"/>
  <c r="AJ400" i="52"/>
  <c r="AI400" i="52"/>
  <c r="AG400" i="52"/>
  <c r="AF400" i="52"/>
  <c r="AD400" i="52"/>
  <c r="AC400" i="52"/>
  <c r="AA400" i="52"/>
  <c r="Z400" i="52"/>
  <c r="X400" i="52"/>
  <c r="W400" i="52"/>
  <c r="U400" i="52"/>
  <c r="T400" i="52"/>
  <c r="R400" i="52"/>
  <c r="Q400" i="52"/>
  <c r="O400" i="52"/>
  <c r="N400" i="52"/>
  <c r="L400" i="52"/>
  <c r="K400" i="52"/>
  <c r="I400" i="52"/>
  <c r="H400" i="52"/>
  <c r="AQ399" i="52"/>
  <c r="AN399" i="52"/>
  <c r="AK399" i="52"/>
  <c r="AH399" i="52"/>
  <c r="AE399" i="52"/>
  <c r="AB399" i="52"/>
  <c r="Y399" i="52"/>
  <c r="V399" i="52"/>
  <c r="S399" i="52"/>
  <c r="P399" i="52"/>
  <c r="M399" i="52"/>
  <c r="J399" i="52"/>
  <c r="F399" i="52"/>
  <c r="E399" i="52"/>
  <c r="AN398" i="52"/>
  <c r="AK398" i="52"/>
  <c r="AH398" i="52"/>
  <c r="AE398" i="52"/>
  <c r="AB398" i="52"/>
  <c r="Y398" i="52"/>
  <c r="V398" i="52"/>
  <c r="S398" i="52"/>
  <c r="P398" i="52"/>
  <c r="M398" i="52"/>
  <c r="J398" i="52"/>
  <c r="F398" i="52"/>
  <c r="E398" i="52"/>
  <c r="AQ397" i="52"/>
  <c r="AN397" i="52"/>
  <c r="AK397" i="52"/>
  <c r="AH397" i="52"/>
  <c r="AE397" i="52"/>
  <c r="AB397" i="52"/>
  <c r="Y397" i="52"/>
  <c r="V397" i="52"/>
  <c r="S397" i="52"/>
  <c r="P397" i="52"/>
  <c r="M397" i="52"/>
  <c r="J397" i="52"/>
  <c r="F397" i="52"/>
  <c r="E397" i="52"/>
  <c r="AQ396" i="52"/>
  <c r="AN396" i="52"/>
  <c r="AK396" i="52"/>
  <c r="AH396" i="52"/>
  <c r="AE396" i="52"/>
  <c r="AB396" i="52"/>
  <c r="Y396" i="52"/>
  <c r="V396" i="52"/>
  <c r="S396" i="52"/>
  <c r="P396" i="52"/>
  <c r="M396" i="52"/>
  <c r="J396" i="52"/>
  <c r="F396" i="52"/>
  <c r="E396" i="52"/>
  <c r="AP395" i="52"/>
  <c r="AO395" i="52"/>
  <c r="AM395" i="52"/>
  <c r="AL395" i="52"/>
  <c r="AJ395" i="52"/>
  <c r="AI395" i="52"/>
  <c r="AG395" i="52"/>
  <c r="AF395" i="52"/>
  <c r="AD395" i="52"/>
  <c r="AC395" i="52"/>
  <c r="AA395" i="52"/>
  <c r="Z395" i="52"/>
  <c r="X395" i="52"/>
  <c r="W395" i="52"/>
  <c r="U395" i="52"/>
  <c r="T395" i="52"/>
  <c r="R395" i="52"/>
  <c r="Q395" i="52"/>
  <c r="O395" i="52"/>
  <c r="N395" i="52"/>
  <c r="L395" i="52"/>
  <c r="K395" i="52"/>
  <c r="I395" i="52"/>
  <c r="H395" i="52"/>
  <c r="AQ394" i="52"/>
  <c r="AN394" i="52"/>
  <c r="AK394" i="52"/>
  <c r="AH394" i="52"/>
  <c r="AE394" i="52"/>
  <c r="AB394" i="52"/>
  <c r="Y394" i="52"/>
  <c r="V394" i="52"/>
  <c r="S394" i="52"/>
  <c r="P394" i="52"/>
  <c r="M394" i="52"/>
  <c r="J394" i="52"/>
  <c r="F394" i="52"/>
  <c r="E394" i="52"/>
  <c r="AN393" i="52"/>
  <c r="AK393" i="52"/>
  <c r="AH393" i="52"/>
  <c r="AE393" i="52"/>
  <c r="AB393" i="52"/>
  <c r="Y393" i="52"/>
  <c r="V393" i="52"/>
  <c r="S393" i="52"/>
  <c r="P393" i="52"/>
  <c r="M393" i="52"/>
  <c r="J393" i="52"/>
  <c r="F393" i="52"/>
  <c r="E393" i="52"/>
  <c r="AQ392" i="52"/>
  <c r="AN392" i="52"/>
  <c r="AK392" i="52"/>
  <c r="AH392" i="52"/>
  <c r="AE392" i="52"/>
  <c r="AB392" i="52"/>
  <c r="Y392" i="52"/>
  <c r="V392" i="52"/>
  <c r="S392" i="52"/>
  <c r="P392" i="52"/>
  <c r="M392" i="52"/>
  <c r="J392" i="52"/>
  <c r="F392" i="52"/>
  <c r="E392" i="52"/>
  <c r="AQ391" i="52"/>
  <c r="AN391" i="52"/>
  <c r="AK391" i="52"/>
  <c r="AH391" i="52"/>
  <c r="AE391" i="52"/>
  <c r="AB391" i="52"/>
  <c r="Y391" i="52"/>
  <c r="V391" i="52"/>
  <c r="S391" i="52"/>
  <c r="P391" i="52"/>
  <c r="M391" i="52"/>
  <c r="J391" i="52"/>
  <c r="F391" i="52"/>
  <c r="E391" i="52"/>
  <c r="AP390" i="52"/>
  <c r="AO390" i="52"/>
  <c r="AM390" i="52"/>
  <c r="AL390" i="52"/>
  <c r="AJ390" i="52"/>
  <c r="AI390" i="52"/>
  <c r="AG390" i="52"/>
  <c r="AF390" i="52"/>
  <c r="AD390" i="52"/>
  <c r="AC390" i="52"/>
  <c r="AA390" i="52"/>
  <c r="Z390" i="52"/>
  <c r="X390" i="52"/>
  <c r="W390" i="52"/>
  <c r="U390" i="52"/>
  <c r="T390" i="52"/>
  <c r="R390" i="52"/>
  <c r="Q390" i="52"/>
  <c r="O390" i="52"/>
  <c r="N390" i="52"/>
  <c r="L390" i="52"/>
  <c r="K390" i="52"/>
  <c r="I390" i="52"/>
  <c r="H390" i="52"/>
  <c r="AQ389" i="52"/>
  <c r="AN389" i="52"/>
  <c r="AK389" i="52"/>
  <c r="AH389" i="52"/>
  <c r="AE389" i="52"/>
  <c r="AB389" i="52"/>
  <c r="Y389" i="52"/>
  <c r="V389" i="52"/>
  <c r="S389" i="52"/>
  <c r="P389" i="52"/>
  <c r="M389" i="52"/>
  <c r="J389" i="52"/>
  <c r="F389" i="52"/>
  <c r="E389" i="52"/>
  <c r="AN388" i="52"/>
  <c r="AK388" i="52"/>
  <c r="AH388" i="52"/>
  <c r="AE388" i="52"/>
  <c r="AB388" i="52"/>
  <c r="Y388" i="52"/>
  <c r="V388" i="52"/>
  <c r="S388" i="52"/>
  <c r="P388" i="52"/>
  <c r="M388" i="52"/>
  <c r="J388" i="52"/>
  <c r="F388" i="52"/>
  <c r="E388" i="52"/>
  <c r="AQ387" i="52"/>
  <c r="AN387" i="52"/>
  <c r="AK387" i="52"/>
  <c r="AH387" i="52"/>
  <c r="AE387" i="52"/>
  <c r="AB387" i="52"/>
  <c r="Y387" i="52"/>
  <c r="V387" i="52"/>
  <c r="S387" i="52"/>
  <c r="P387" i="52"/>
  <c r="M387" i="52"/>
  <c r="J387" i="52"/>
  <c r="F387" i="52"/>
  <c r="E387" i="52"/>
  <c r="AQ386" i="52"/>
  <c r="AN386" i="52"/>
  <c r="AK386" i="52"/>
  <c r="AH386" i="52"/>
  <c r="AE386" i="52"/>
  <c r="AB386" i="52"/>
  <c r="Y386" i="52"/>
  <c r="V386" i="52"/>
  <c r="S386" i="52"/>
  <c r="P386" i="52"/>
  <c r="M386" i="52"/>
  <c r="J386" i="52"/>
  <c r="F386" i="52"/>
  <c r="E386" i="52"/>
  <c r="AP385" i="52"/>
  <c r="AO385" i="52"/>
  <c r="AM385" i="52"/>
  <c r="AL385" i="52"/>
  <c r="AJ385" i="52"/>
  <c r="AI385" i="52"/>
  <c r="AG385" i="52"/>
  <c r="AF385" i="52"/>
  <c r="AD385" i="52"/>
  <c r="AC385" i="52"/>
  <c r="AA385" i="52"/>
  <c r="Z385" i="52"/>
  <c r="X385" i="52"/>
  <c r="W385" i="52"/>
  <c r="U385" i="52"/>
  <c r="T385" i="52"/>
  <c r="R385" i="52"/>
  <c r="Q385" i="52"/>
  <c r="O385" i="52"/>
  <c r="N385" i="52"/>
  <c r="L385" i="52"/>
  <c r="K385" i="52"/>
  <c r="I385" i="52"/>
  <c r="H385" i="52"/>
  <c r="AQ384" i="52"/>
  <c r="AN384" i="52"/>
  <c r="AK384" i="52"/>
  <c r="AH384" i="52"/>
  <c r="AE384" i="52"/>
  <c r="AB384" i="52"/>
  <c r="Y384" i="52"/>
  <c r="V384" i="52"/>
  <c r="S384" i="52"/>
  <c r="P384" i="52"/>
  <c r="M384" i="52"/>
  <c r="J384" i="52"/>
  <c r="F384" i="52"/>
  <c r="E384" i="52"/>
  <c r="AN383" i="52"/>
  <c r="AK383" i="52"/>
  <c r="AH383" i="52"/>
  <c r="AE383" i="52"/>
  <c r="AB383" i="52"/>
  <c r="Y383" i="52"/>
  <c r="V383" i="52"/>
  <c r="S383" i="52"/>
  <c r="P383" i="52"/>
  <c r="M383" i="52"/>
  <c r="J383" i="52"/>
  <c r="F383" i="52"/>
  <c r="E383" i="52"/>
  <c r="AQ382" i="52"/>
  <c r="AN382" i="52"/>
  <c r="AK382" i="52"/>
  <c r="AH382" i="52"/>
  <c r="AE382" i="52"/>
  <c r="AB382" i="52"/>
  <c r="Y382" i="52"/>
  <c r="V382" i="52"/>
  <c r="S382" i="52"/>
  <c r="P382" i="52"/>
  <c r="M382" i="52"/>
  <c r="J382" i="52"/>
  <c r="F382" i="52"/>
  <c r="E382" i="52"/>
  <c r="AQ381" i="52"/>
  <c r="AN381" i="52"/>
  <c r="AK381" i="52"/>
  <c r="AH381" i="52"/>
  <c r="AE381" i="52"/>
  <c r="AB381" i="52"/>
  <c r="Y381" i="52"/>
  <c r="V381" i="52"/>
  <c r="S381" i="52"/>
  <c r="P381" i="52"/>
  <c r="M381" i="52"/>
  <c r="J381" i="52"/>
  <c r="F381" i="52"/>
  <c r="E381" i="52"/>
  <c r="AP380" i="52"/>
  <c r="AO380" i="52"/>
  <c r="AM380" i="52"/>
  <c r="AL380" i="52"/>
  <c r="AJ380" i="52"/>
  <c r="AI380" i="52"/>
  <c r="AG380" i="52"/>
  <c r="AF380" i="52"/>
  <c r="AD380" i="52"/>
  <c r="AC380" i="52"/>
  <c r="AA380" i="52"/>
  <c r="Z380" i="52"/>
  <c r="X380" i="52"/>
  <c r="W380" i="52"/>
  <c r="U380" i="52"/>
  <c r="T380" i="52"/>
  <c r="R380" i="52"/>
  <c r="Q380" i="52"/>
  <c r="O380" i="52"/>
  <c r="N380" i="52"/>
  <c r="L380" i="52"/>
  <c r="K380" i="52"/>
  <c r="I380" i="52"/>
  <c r="H380" i="52"/>
  <c r="AQ379" i="52"/>
  <c r="AN379" i="52"/>
  <c r="AK379" i="52"/>
  <c r="AH379" i="52"/>
  <c r="AE379" i="52"/>
  <c r="AB379" i="52"/>
  <c r="Y379" i="52"/>
  <c r="V379" i="52"/>
  <c r="S379" i="52"/>
  <c r="P379" i="52"/>
  <c r="M379" i="52"/>
  <c r="J379" i="52"/>
  <c r="F379" i="52"/>
  <c r="E379" i="52"/>
  <c r="AN378" i="52"/>
  <c r="AK378" i="52"/>
  <c r="AH378" i="52"/>
  <c r="AE378" i="52"/>
  <c r="AB378" i="52"/>
  <c r="Y378" i="52"/>
  <c r="V378" i="52"/>
  <c r="S378" i="52"/>
  <c r="P378" i="52"/>
  <c r="M378" i="52"/>
  <c r="J378" i="52"/>
  <c r="F378" i="52"/>
  <c r="E378" i="52"/>
  <c r="AQ377" i="52"/>
  <c r="AN377" i="52"/>
  <c r="AK377" i="52"/>
  <c r="AH377" i="52"/>
  <c r="AE377" i="52"/>
  <c r="AB377" i="52"/>
  <c r="Y377" i="52"/>
  <c r="V377" i="52"/>
  <c r="S377" i="52"/>
  <c r="P377" i="52"/>
  <c r="M377" i="52"/>
  <c r="J377" i="52"/>
  <c r="F377" i="52"/>
  <c r="E377" i="52"/>
  <c r="AQ376" i="52"/>
  <c r="AN376" i="52"/>
  <c r="AK376" i="52"/>
  <c r="AH376" i="52"/>
  <c r="AE376" i="52"/>
  <c r="AB376" i="52"/>
  <c r="Y376" i="52"/>
  <c r="V376" i="52"/>
  <c r="S376" i="52"/>
  <c r="P376" i="52"/>
  <c r="M376" i="52"/>
  <c r="J376" i="52"/>
  <c r="F376" i="52"/>
  <c r="E376" i="52"/>
  <c r="AP375" i="52"/>
  <c r="AO375" i="52"/>
  <c r="AM375" i="52"/>
  <c r="AL375" i="52"/>
  <c r="AJ375" i="52"/>
  <c r="AI375" i="52"/>
  <c r="AG375" i="52"/>
  <c r="AF375" i="52"/>
  <c r="AD375" i="52"/>
  <c r="AC375" i="52"/>
  <c r="AA375" i="52"/>
  <c r="Z375" i="52"/>
  <c r="X375" i="52"/>
  <c r="W375" i="52"/>
  <c r="U375" i="52"/>
  <c r="T375" i="52"/>
  <c r="R375" i="52"/>
  <c r="Q375" i="52"/>
  <c r="O375" i="52"/>
  <c r="N375" i="52"/>
  <c r="L375" i="52"/>
  <c r="K375" i="52"/>
  <c r="I375" i="52"/>
  <c r="H375" i="52"/>
  <c r="AQ374" i="52"/>
  <c r="AN374" i="52"/>
  <c r="AK374" i="52"/>
  <c r="AH374" i="52"/>
  <c r="AE374" i="52"/>
  <c r="AB374" i="52"/>
  <c r="Y374" i="52"/>
  <c r="V374" i="52"/>
  <c r="S374" i="52"/>
  <c r="P374" i="52"/>
  <c r="M374" i="52"/>
  <c r="J374" i="52"/>
  <c r="F374" i="52"/>
  <c r="E374" i="52"/>
  <c r="AN373" i="52"/>
  <c r="AK373" i="52"/>
  <c r="AH373" i="52"/>
  <c r="AE373" i="52"/>
  <c r="AB373" i="52"/>
  <c r="Y373" i="52"/>
  <c r="V373" i="52"/>
  <c r="S373" i="52"/>
  <c r="P373" i="52"/>
  <c r="M373" i="52"/>
  <c r="J373" i="52"/>
  <c r="F373" i="52"/>
  <c r="E373" i="52"/>
  <c r="AQ372" i="52"/>
  <c r="AN372" i="52"/>
  <c r="AK372" i="52"/>
  <c r="AH372" i="52"/>
  <c r="AE372" i="52"/>
  <c r="AB372" i="52"/>
  <c r="Y372" i="52"/>
  <c r="V372" i="52"/>
  <c r="S372" i="52"/>
  <c r="P372" i="52"/>
  <c r="M372" i="52"/>
  <c r="J372" i="52"/>
  <c r="F372" i="52"/>
  <c r="E372" i="52"/>
  <c r="AQ371" i="52"/>
  <c r="AN371" i="52"/>
  <c r="AK371" i="52"/>
  <c r="AH371" i="52"/>
  <c r="AE371" i="52"/>
  <c r="AB371" i="52"/>
  <c r="Y371" i="52"/>
  <c r="V371" i="52"/>
  <c r="S371" i="52"/>
  <c r="P371" i="52"/>
  <c r="M371" i="52"/>
  <c r="J371" i="52"/>
  <c r="F371" i="52"/>
  <c r="E371" i="52"/>
  <c r="AP370" i="52"/>
  <c r="AO370" i="52"/>
  <c r="AM370" i="52"/>
  <c r="AL370" i="52"/>
  <c r="AJ370" i="52"/>
  <c r="AI370" i="52"/>
  <c r="AG370" i="52"/>
  <c r="AF370" i="52"/>
  <c r="AD370" i="52"/>
  <c r="AC370" i="52"/>
  <c r="AA370" i="52"/>
  <c r="Z370" i="52"/>
  <c r="X370" i="52"/>
  <c r="W370" i="52"/>
  <c r="U370" i="52"/>
  <c r="T370" i="52"/>
  <c r="R370" i="52"/>
  <c r="Q370" i="52"/>
  <c r="O370" i="52"/>
  <c r="N370" i="52"/>
  <c r="L370" i="52"/>
  <c r="K370" i="52"/>
  <c r="I370" i="52"/>
  <c r="H370" i="52"/>
  <c r="AQ369" i="52"/>
  <c r="AN369" i="52"/>
  <c r="AK369" i="52"/>
  <c r="AH369" i="52"/>
  <c r="AE369" i="52"/>
  <c r="AB369" i="52"/>
  <c r="Y369" i="52"/>
  <c r="V369" i="52"/>
  <c r="S369" i="52"/>
  <c r="P369" i="52"/>
  <c r="M369" i="52"/>
  <c r="J369" i="52"/>
  <c r="F369" i="52"/>
  <c r="E369" i="52"/>
  <c r="AN368" i="52"/>
  <c r="AK368" i="52"/>
  <c r="AH368" i="52"/>
  <c r="AE368" i="52"/>
  <c r="AB368" i="52"/>
  <c r="Y368" i="52"/>
  <c r="V368" i="52"/>
  <c r="S368" i="52"/>
  <c r="P368" i="52"/>
  <c r="M368" i="52"/>
  <c r="J368" i="52"/>
  <c r="F368" i="52"/>
  <c r="E368" i="52"/>
  <c r="AQ367" i="52"/>
  <c r="AN367" i="52"/>
  <c r="AK367" i="52"/>
  <c r="AH367" i="52"/>
  <c r="AE367" i="52"/>
  <c r="AB367" i="52"/>
  <c r="Y367" i="52"/>
  <c r="V367" i="52"/>
  <c r="S367" i="52"/>
  <c r="P367" i="52"/>
  <c r="M367" i="52"/>
  <c r="J367" i="52"/>
  <c r="F367" i="52"/>
  <c r="E367" i="52"/>
  <c r="AQ366" i="52"/>
  <c r="AN366" i="52"/>
  <c r="AK366" i="52"/>
  <c r="AH366" i="52"/>
  <c r="AE366" i="52"/>
  <c r="AB366" i="52"/>
  <c r="Y366" i="52"/>
  <c r="V366" i="52"/>
  <c r="S366" i="52"/>
  <c r="P366" i="52"/>
  <c r="M366" i="52"/>
  <c r="J366" i="52"/>
  <c r="F366" i="52"/>
  <c r="E366" i="52"/>
  <c r="AP365" i="52"/>
  <c r="AO365" i="52"/>
  <c r="AM365" i="52"/>
  <c r="AL365" i="52"/>
  <c r="AJ365" i="52"/>
  <c r="AI365" i="52"/>
  <c r="AG365" i="52"/>
  <c r="AF365" i="52"/>
  <c r="AD365" i="52"/>
  <c r="AC365" i="52"/>
  <c r="AA365" i="52"/>
  <c r="Z365" i="52"/>
  <c r="X365" i="52"/>
  <c r="W365" i="52"/>
  <c r="U365" i="52"/>
  <c r="T365" i="52"/>
  <c r="R365" i="52"/>
  <c r="Q365" i="52"/>
  <c r="O365" i="52"/>
  <c r="N365" i="52"/>
  <c r="L365" i="52"/>
  <c r="K365" i="52"/>
  <c r="I365" i="52"/>
  <c r="H365" i="52"/>
  <c r="AQ364" i="52"/>
  <c r="AN364" i="52"/>
  <c r="AK364" i="52"/>
  <c r="AH364" i="52"/>
  <c r="AE364" i="52"/>
  <c r="AB364" i="52"/>
  <c r="Y364" i="52"/>
  <c r="V364" i="52"/>
  <c r="S364" i="52"/>
  <c r="P364" i="52"/>
  <c r="M364" i="52"/>
  <c r="J364" i="52"/>
  <c r="F364" i="52"/>
  <c r="E364" i="52"/>
  <c r="AN363" i="52"/>
  <c r="AK363" i="52"/>
  <c r="AH363" i="52"/>
  <c r="AE363" i="52"/>
  <c r="AB363" i="52"/>
  <c r="Y363" i="52"/>
  <c r="V363" i="52"/>
  <c r="S363" i="52"/>
  <c r="P363" i="52"/>
  <c r="M363" i="52"/>
  <c r="J363" i="52"/>
  <c r="F363" i="52"/>
  <c r="E363" i="52"/>
  <c r="AQ362" i="52"/>
  <c r="AN362" i="52"/>
  <c r="AK362" i="52"/>
  <c r="AH362" i="52"/>
  <c r="AE362" i="52"/>
  <c r="AB362" i="52"/>
  <c r="Y362" i="52"/>
  <c r="V362" i="52"/>
  <c r="S362" i="52"/>
  <c r="P362" i="52"/>
  <c r="M362" i="52"/>
  <c r="J362" i="52"/>
  <c r="F362" i="52"/>
  <c r="E362" i="52"/>
  <c r="AQ361" i="52"/>
  <c r="AN361" i="52"/>
  <c r="AK361" i="52"/>
  <c r="AH361" i="52"/>
  <c r="AE361" i="52"/>
  <c r="AB361" i="52"/>
  <c r="Y361" i="52"/>
  <c r="V361" i="52"/>
  <c r="S361" i="52"/>
  <c r="P361" i="52"/>
  <c r="M361" i="52"/>
  <c r="J361" i="52"/>
  <c r="F361" i="52"/>
  <c r="E361" i="52"/>
  <c r="AP360" i="52"/>
  <c r="AO360" i="52"/>
  <c r="AM360" i="52"/>
  <c r="AL360" i="52"/>
  <c r="AJ360" i="52"/>
  <c r="AI360" i="52"/>
  <c r="AG360" i="52"/>
  <c r="AF360" i="52"/>
  <c r="AD360" i="52"/>
  <c r="AC360" i="52"/>
  <c r="AA360" i="52"/>
  <c r="Z360" i="52"/>
  <c r="X360" i="52"/>
  <c r="W360" i="52"/>
  <c r="U360" i="52"/>
  <c r="T360" i="52"/>
  <c r="R360" i="52"/>
  <c r="Q360" i="52"/>
  <c r="O360" i="52"/>
  <c r="N360" i="52"/>
  <c r="L360" i="52"/>
  <c r="K360" i="52"/>
  <c r="I360" i="52"/>
  <c r="H360" i="52"/>
  <c r="AQ359" i="52"/>
  <c r="AN359" i="52"/>
  <c r="AK359" i="52"/>
  <c r="AH359" i="52"/>
  <c r="AE359" i="52"/>
  <c r="AB359" i="52"/>
  <c r="Y359" i="52"/>
  <c r="V359" i="52"/>
  <c r="S359" i="52"/>
  <c r="P359" i="52"/>
  <c r="M359" i="52"/>
  <c r="J359" i="52"/>
  <c r="F359" i="52"/>
  <c r="E359" i="52"/>
  <c r="AN358" i="52"/>
  <c r="AK358" i="52"/>
  <c r="AH358" i="52"/>
  <c r="AE358" i="52"/>
  <c r="AB358" i="52"/>
  <c r="Y358" i="52"/>
  <c r="V358" i="52"/>
  <c r="S358" i="52"/>
  <c r="P358" i="52"/>
  <c r="M358" i="52"/>
  <c r="J358" i="52"/>
  <c r="F358" i="52"/>
  <c r="E358" i="52"/>
  <c r="AQ357" i="52"/>
  <c r="AN357" i="52"/>
  <c r="AK357" i="52"/>
  <c r="AH357" i="52"/>
  <c r="AE357" i="52"/>
  <c r="AB357" i="52"/>
  <c r="Y357" i="52"/>
  <c r="V357" i="52"/>
  <c r="S357" i="52"/>
  <c r="P357" i="52"/>
  <c r="M357" i="52"/>
  <c r="J357" i="52"/>
  <c r="F357" i="52"/>
  <c r="E357" i="52"/>
  <c r="AQ356" i="52"/>
  <c r="AN356" i="52"/>
  <c r="AK356" i="52"/>
  <c r="AH356" i="52"/>
  <c r="AE356" i="52"/>
  <c r="AB356" i="52"/>
  <c r="Y356" i="52"/>
  <c r="V356" i="52"/>
  <c r="S356" i="52"/>
  <c r="P356" i="52"/>
  <c r="M356" i="52"/>
  <c r="J356" i="52"/>
  <c r="F356" i="52"/>
  <c r="E356" i="52"/>
  <c r="AP355" i="52"/>
  <c r="AO355" i="52"/>
  <c r="AM355" i="52"/>
  <c r="AL355" i="52"/>
  <c r="AJ355" i="52"/>
  <c r="AI355" i="52"/>
  <c r="AG355" i="52"/>
  <c r="AF355" i="52"/>
  <c r="AD355" i="52"/>
  <c r="AC355" i="52"/>
  <c r="AA355" i="52"/>
  <c r="Z355" i="52"/>
  <c r="X355" i="52"/>
  <c r="W355" i="52"/>
  <c r="U355" i="52"/>
  <c r="T355" i="52"/>
  <c r="R355" i="52"/>
  <c r="Q355" i="52"/>
  <c r="O355" i="52"/>
  <c r="N355" i="52"/>
  <c r="L355" i="52"/>
  <c r="K355" i="52"/>
  <c r="I355" i="52"/>
  <c r="H355" i="52"/>
  <c r="AQ354" i="52"/>
  <c r="AN354" i="52"/>
  <c r="AK354" i="52"/>
  <c r="AH354" i="52"/>
  <c r="AE354" i="52"/>
  <c r="AB354" i="52"/>
  <c r="Y354" i="52"/>
  <c r="V354" i="52"/>
  <c r="S354" i="52"/>
  <c r="P354" i="52"/>
  <c r="M354" i="52"/>
  <c r="J354" i="52"/>
  <c r="F354" i="52"/>
  <c r="E354" i="52"/>
  <c r="AN353" i="52"/>
  <c r="AK353" i="52"/>
  <c r="AH353" i="52"/>
  <c r="AE353" i="52"/>
  <c r="AB353" i="52"/>
  <c r="Y353" i="52"/>
  <c r="V353" i="52"/>
  <c r="S353" i="52"/>
  <c r="P353" i="52"/>
  <c r="M353" i="52"/>
  <c r="J353" i="52"/>
  <c r="F353" i="52"/>
  <c r="E353" i="52"/>
  <c r="AQ352" i="52"/>
  <c r="AN352" i="52"/>
  <c r="AK352" i="52"/>
  <c r="AH352" i="52"/>
  <c r="AE352" i="52"/>
  <c r="AB352" i="52"/>
  <c r="Y352" i="52"/>
  <c r="V352" i="52"/>
  <c r="S352" i="52"/>
  <c r="P352" i="52"/>
  <c r="M352" i="52"/>
  <c r="J352" i="52"/>
  <c r="F352" i="52"/>
  <c r="E352" i="52"/>
  <c r="AQ351" i="52"/>
  <c r="AN351" i="52"/>
  <c r="AK351" i="52"/>
  <c r="AH351" i="52"/>
  <c r="AE351" i="52"/>
  <c r="AB351" i="52"/>
  <c r="Y351" i="52"/>
  <c r="V351" i="52"/>
  <c r="S351" i="52"/>
  <c r="P351" i="52"/>
  <c r="M351" i="52"/>
  <c r="J351" i="52"/>
  <c r="F351" i="52"/>
  <c r="E351" i="52"/>
  <c r="AP350" i="52"/>
  <c r="AO350" i="52"/>
  <c r="AM350" i="52"/>
  <c r="AL350" i="52"/>
  <c r="AJ350" i="52"/>
  <c r="AI350" i="52"/>
  <c r="AG350" i="52"/>
  <c r="AF350" i="52"/>
  <c r="AD350" i="52"/>
  <c r="AC350" i="52"/>
  <c r="AA350" i="52"/>
  <c r="Z350" i="52"/>
  <c r="X350" i="52"/>
  <c r="W350" i="52"/>
  <c r="U350" i="52"/>
  <c r="T350" i="52"/>
  <c r="R350" i="52"/>
  <c r="Q350" i="52"/>
  <c r="O350" i="52"/>
  <c r="N350" i="52"/>
  <c r="L350" i="52"/>
  <c r="K350" i="52"/>
  <c r="I350" i="52"/>
  <c r="H350" i="52"/>
  <c r="AQ349" i="52"/>
  <c r="AN349" i="52"/>
  <c r="AK349" i="52"/>
  <c r="AH349" i="52"/>
  <c r="AE349" i="52"/>
  <c r="AB349" i="52"/>
  <c r="Y349" i="52"/>
  <c r="V349" i="52"/>
  <c r="S349" i="52"/>
  <c r="P349" i="52"/>
  <c r="M349" i="52"/>
  <c r="J349" i="52"/>
  <c r="F349" i="52"/>
  <c r="E349" i="52"/>
  <c r="AN348" i="52"/>
  <c r="AK348" i="52"/>
  <c r="AH348" i="52"/>
  <c r="AE348" i="52"/>
  <c r="AB348" i="52"/>
  <c r="Y348" i="52"/>
  <c r="V348" i="52"/>
  <c r="S348" i="52"/>
  <c r="P348" i="52"/>
  <c r="M348" i="52"/>
  <c r="J348" i="52"/>
  <c r="F348" i="52"/>
  <c r="E348" i="52"/>
  <c r="AQ347" i="52"/>
  <c r="AN347" i="52"/>
  <c r="AK347" i="52"/>
  <c r="AH347" i="52"/>
  <c r="V347" i="52"/>
  <c r="S347" i="52"/>
  <c r="P347" i="52"/>
  <c r="M347" i="52"/>
  <c r="J347" i="52"/>
  <c r="F347" i="52"/>
  <c r="E347" i="52"/>
  <c r="AQ346" i="52"/>
  <c r="AN346" i="52"/>
  <c r="AK346" i="52"/>
  <c r="AH346" i="52"/>
  <c r="AE346" i="52"/>
  <c r="AB346" i="52"/>
  <c r="Y346" i="52"/>
  <c r="V346" i="52"/>
  <c r="S346" i="52"/>
  <c r="P346" i="52"/>
  <c r="M346" i="52"/>
  <c r="J346" i="52"/>
  <c r="F346" i="52"/>
  <c r="E346" i="52"/>
  <c r="AP345" i="52"/>
  <c r="AO345" i="52"/>
  <c r="AM345" i="52"/>
  <c r="AL345" i="52"/>
  <c r="AJ345" i="52"/>
  <c r="AI345" i="52"/>
  <c r="AG345" i="52"/>
  <c r="AF345" i="52"/>
  <c r="AD345" i="52"/>
  <c r="AC345" i="52"/>
  <c r="AA345" i="52"/>
  <c r="Z345" i="52"/>
  <c r="X345" i="52"/>
  <c r="W345" i="52"/>
  <c r="U345" i="52"/>
  <c r="T345" i="52"/>
  <c r="R345" i="52"/>
  <c r="Q345" i="52"/>
  <c r="O345" i="52"/>
  <c r="N345" i="52"/>
  <c r="L345" i="52"/>
  <c r="K345" i="52"/>
  <c r="I345" i="52"/>
  <c r="H345" i="52"/>
  <c r="AQ344" i="52"/>
  <c r="AN344" i="52"/>
  <c r="AK344" i="52"/>
  <c r="AH344" i="52"/>
  <c r="AE344" i="52"/>
  <c r="AB344" i="52"/>
  <c r="Y344" i="52"/>
  <c r="V344" i="52"/>
  <c r="S344" i="52"/>
  <c r="P344" i="52"/>
  <c r="M344" i="52"/>
  <c r="J344" i="52"/>
  <c r="F344" i="52"/>
  <c r="E344" i="52"/>
  <c r="AN343" i="52"/>
  <c r="AK343" i="52"/>
  <c r="AH343" i="52"/>
  <c r="AE343" i="52"/>
  <c r="AB343" i="52"/>
  <c r="Y343" i="52"/>
  <c r="V343" i="52"/>
  <c r="S343" i="52"/>
  <c r="P343" i="52"/>
  <c r="M343" i="52"/>
  <c r="J343" i="52"/>
  <c r="F343" i="52"/>
  <c r="E343" i="52"/>
  <c r="AQ342" i="52"/>
  <c r="AN342" i="52"/>
  <c r="AK342" i="52"/>
  <c r="AH342" i="52"/>
  <c r="AE342" i="52"/>
  <c r="AB342" i="52"/>
  <c r="Y342" i="52"/>
  <c r="V342" i="52"/>
  <c r="S342" i="52"/>
  <c r="P342" i="52"/>
  <c r="M342" i="52"/>
  <c r="J342" i="52"/>
  <c r="F342" i="52"/>
  <c r="E342" i="52"/>
  <c r="AQ341" i="52"/>
  <c r="AN341" i="52"/>
  <c r="AK341" i="52"/>
  <c r="AH341" i="52"/>
  <c r="AE341" i="52"/>
  <c r="AB341" i="52"/>
  <c r="Y341" i="52"/>
  <c r="V341" i="52"/>
  <c r="S341" i="52"/>
  <c r="P341" i="52"/>
  <c r="M341" i="52"/>
  <c r="J341" i="52"/>
  <c r="F341" i="52"/>
  <c r="E341" i="52"/>
  <c r="AP340" i="52"/>
  <c r="AM340" i="52"/>
  <c r="AL340" i="52"/>
  <c r="AJ340" i="52"/>
  <c r="AI340" i="52"/>
  <c r="AG340" i="52"/>
  <c r="AF340" i="52"/>
  <c r="AD340" i="52"/>
  <c r="AC340" i="52"/>
  <c r="AA340" i="52"/>
  <c r="Z340" i="52"/>
  <c r="X340" i="52"/>
  <c r="W340" i="52"/>
  <c r="U340" i="52"/>
  <c r="T340" i="52"/>
  <c r="R340" i="52"/>
  <c r="Q340" i="52"/>
  <c r="O340" i="52"/>
  <c r="N340" i="52"/>
  <c r="L340" i="52"/>
  <c r="K340" i="52"/>
  <c r="I340" i="52"/>
  <c r="H340" i="52"/>
  <c r="AQ339" i="52"/>
  <c r="AN339" i="52"/>
  <c r="AK339" i="52"/>
  <c r="AH339" i="52"/>
  <c r="AE339" i="52"/>
  <c r="AB339" i="52"/>
  <c r="Y339" i="52"/>
  <c r="V339" i="52"/>
  <c r="S339" i="52"/>
  <c r="P339" i="52"/>
  <c r="M339" i="52"/>
  <c r="J339" i="52"/>
  <c r="F339" i="52"/>
  <c r="E339" i="52"/>
  <c r="AN338" i="52"/>
  <c r="AK338" i="52"/>
  <c r="AH338" i="52"/>
  <c r="AE338" i="52"/>
  <c r="AB338" i="52"/>
  <c r="Y338" i="52"/>
  <c r="V338" i="52"/>
  <c r="S338" i="52"/>
  <c r="P338" i="52"/>
  <c r="M338" i="52"/>
  <c r="J338" i="52"/>
  <c r="F338" i="52"/>
  <c r="E338" i="52"/>
  <c r="AQ337" i="52"/>
  <c r="AN337" i="52"/>
  <c r="AK337" i="52"/>
  <c r="AH337" i="52"/>
  <c r="AE337" i="52"/>
  <c r="AB337" i="52"/>
  <c r="Y337" i="52"/>
  <c r="V337" i="52"/>
  <c r="S337" i="52"/>
  <c r="P337" i="52"/>
  <c r="M337" i="52"/>
  <c r="J337" i="52"/>
  <c r="F337" i="52"/>
  <c r="E337" i="52"/>
  <c r="AQ336" i="52"/>
  <c r="AN336" i="52"/>
  <c r="AK336" i="52"/>
  <c r="AH336" i="52"/>
  <c r="AE336" i="52"/>
  <c r="AB336" i="52"/>
  <c r="Y336" i="52"/>
  <c r="V336" i="52"/>
  <c r="S336" i="52"/>
  <c r="P336" i="52"/>
  <c r="M336" i="52"/>
  <c r="J336" i="52"/>
  <c r="F336" i="52"/>
  <c r="E336" i="52"/>
  <c r="AP335" i="52"/>
  <c r="AO335" i="52"/>
  <c r="AM335" i="52"/>
  <c r="AL335" i="52"/>
  <c r="AJ335" i="52"/>
  <c r="AI335" i="52"/>
  <c r="AG335" i="52"/>
  <c r="AF335" i="52"/>
  <c r="AD335" i="52"/>
  <c r="AC335" i="52"/>
  <c r="AA335" i="52"/>
  <c r="Z335" i="52"/>
  <c r="X335" i="52"/>
  <c r="W335" i="52"/>
  <c r="U335" i="52"/>
  <c r="T335" i="52"/>
  <c r="R335" i="52"/>
  <c r="Q335" i="52"/>
  <c r="O335" i="52"/>
  <c r="N335" i="52"/>
  <c r="L335" i="52"/>
  <c r="K335" i="52"/>
  <c r="I335" i="52"/>
  <c r="H335" i="52"/>
  <c r="AP334" i="52"/>
  <c r="AO334" i="52"/>
  <c r="AM334" i="52"/>
  <c r="AL334" i="52"/>
  <c r="AJ334" i="52"/>
  <c r="AI334" i="52"/>
  <c r="AG334" i="52"/>
  <c r="AF334" i="52"/>
  <c r="AD334" i="52"/>
  <c r="AC334" i="52"/>
  <c r="AA334" i="52"/>
  <c r="Z334" i="52"/>
  <c r="X334" i="52"/>
  <c r="W334" i="52"/>
  <c r="U334" i="52"/>
  <c r="T334" i="52"/>
  <c r="R334" i="52"/>
  <c r="Q334" i="52"/>
  <c r="O334" i="52"/>
  <c r="N334" i="52"/>
  <c r="L334" i="52"/>
  <c r="K334" i="52"/>
  <c r="I334" i="52"/>
  <c r="H334" i="52"/>
  <c r="AP333" i="52"/>
  <c r="AO333" i="52"/>
  <c r="AM333" i="52"/>
  <c r="AL333" i="52"/>
  <c r="AJ333" i="52"/>
  <c r="AI333" i="52"/>
  <c r="AG333" i="52"/>
  <c r="AF333" i="52"/>
  <c r="AD333" i="52"/>
  <c r="AC333" i="52"/>
  <c r="AA333" i="52"/>
  <c r="Z333" i="52"/>
  <c r="X333" i="52"/>
  <c r="W333" i="52"/>
  <c r="U333" i="52"/>
  <c r="T333" i="52"/>
  <c r="R333" i="52"/>
  <c r="Q333" i="52"/>
  <c r="O333" i="52"/>
  <c r="N333" i="52"/>
  <c r="L333" i="52"/>
  <c r="K333" i="52"/>
  <c r="I333" i="52"/>
  <c r="H333" i="52"/>
  <c r="AP332" i="52"/>
  <c r="AO332" i="52"/>
  <c r="AM332" i="52"/>
  <c r="AL332" i="52"/>
  <c r="AJ332" i="52"/>
  <c r="AI332" i="52"/>
  <c r="AG332" i="52"/>
  <c r="AF332" i="52"/>
  <c r="AD332" i="52"/>
  <c r="AC332" i="52"/>
  <c r="AA332" i="52"/>
  <c r="Z332" i="52"/>
  <c r="X332" i="52"/>
  <c r="W332" i="52"/>
  <c r="U332" i="52"/>
  <c r="T332" i="52"/>
  <c r="R332" i="52"/>
  <c r="Q332" i="52"/>
  <c r="O332" i="52"/>
  <c r="N332" i="52"/>
  <c r="L332" i="52"/>
  <c r="K332" i="52"/>
  <c r="I332" i="52"/>
  <c r="H332" i="52"/>
  <c r="AP331" i="52"/>
  <c r="AO331" i="52"/>
  <c r="AM331" i="52"/>
  <c r="AL331" i="52"/>
  <c r="AJ331" i="52"/>
  <c r="AI331" i="52"/>
  <c r="AG331" i="52"/>
  <c r="AF331" i="52"/>
  <c r="AD331" i="52"/>
  <c r="AC331" i="52"/>
  <c r="AA331" i="52"/>
  <c r="Z331" i="52"/>
  <c r="X331" i="52"/>
  <c r="W331" i="52"/>
  <c r="U331" i="52"/>
  <c r="T331" i="52"/>
  <c r="R331" i="52"/>
  <c r="Q331" i="52"/>
  <c r="O331" i="52"/>
  <c r="N331" i="52"/>
  <c r="L331" i="52"/>
  <c r="K331" i="52"/>
  <c r="I331" i="52"/>
  <c r="H331" i="52"/>
  <c r="AQ329" i="52"/>
  <c r="AE329" i="52"/>
  <c r="AB329" i="52"/>
  <c r="Y329" i="52"/>
  <c r="V329" i="52"/>
  <c r="S329" i="52"/>
  <c r="P329" i="52"/>
  <c r="M329" i="52"/>
  <c r="J329" i="52"/>
  <c r="F329" i="52"/>
  <c r="E329" i="52"/>
  <c r="AE328" i="52"/>
  <c r="AB328" i="52"/>
  <c r="Y328" i="52"/>
  <c r="V328" i="52"/>
  <c r="S328" i="52"/>
  <c r="P328" i="52"/>
  <c r="M328" i="52"/>
  <c r="J328" i="52"/>
  <c r="F328" i="52"/>
  <c r="E328" i="52"/>
  <c r="AQ327" i="52"/>
  <c r="V327" i="52"/>
  <c r="S327" i="52"/>
  <c r="P327" i="52"/>
  <c r="M327" i="52"/>
  <c r="J327" i="52"/>
  <c r="F327" i="52"/>
  <c r="E327" i="52"/>
  <c r="AQ326" i="52"/>
  <c r="AE326" i="52"/>
  <c r="AB326" i="52"/>
  <c r="Y326" i="52"/>
  <c r="V326" i="52"/>
  <c r="S326" i="52"/>
  <c r="P326" i="52"/>
  <c r="M326" i="52"/>
  <c r="J326" i="52"/>
  <c r="F326" i="52"/>
  <c r="E326" i="52"/>
  <c r="AP325" i="52"/>
  <c r="AO325" i="52"/>
  <c r="AM325" i="52"/>
  <c r="AL325" i="52"/>
  <c r="AJ325" i="52"/>
  <c r="AI325" i="52"/>
  <c r="AG325" i="52"/>
  <c r="AF325" i="52"/>
  <c r="AD325" i="52"/>
  <c r="AC325" i="52"/>
  <c r="AA325" i="52"/>
  <c r="Z325" i="52"/>
  <c r="X325" i="52"/>
  <c r="W325" i="52"/>
  <c r="U325" i="52"/>
  <c r="T325" i="52"/>
  <c r="R325" i="52"/>
  <c r="Q325" i="52"/>
  <c r="O325" i="52"/>
  <c r="N325" i="52"/>
  <c r="L325" i="52"/>
  <c r="K325" i="52"/>
  <c r="I325" i="52"/>
  <c r="H325" i="52"/>
  <c r="AP249" i="52"/>
  <c r="AP129" i="52" s="1"/>
  <c r="AP124" i="52" s="1"/>
  <c r="AO249" i="52"/>
  <c r="AM249" i="52"/>
  <c r="AM129" i="52" s="1"/>
  <c r="AL249" i="52"/>
  <c r="AL129" i="52" s="1"/>
  <c r="AL124" i="52" s="1"/>
  <c r="AJ249" i="52"/>
  <c r="AJ129" i="52" s="1"/>
  <c r="AI249" i="52"/>
  <c r="AI129" i="52" s="1"/>
  <c r="AI124" i="52" s="1"/>
  <c r="AG249" i="52"/>
  <c r="AG129" i="52" s="1"/>
  <c r="AF249" i="52"/>
  <c r="AF129" i="52" s="1"/>
  <c r="AD249" i="52"/>
  <c r="AC249" i="52"/>
  <c r="AC129" i="52" s="1"/>
  <c r="AA249" i="52"/>
  <c r="AA129" i="52" s="1"/>
  <c r="Z249" i="52"/>
  <c r="X249" i="52"/>
  <c r="X129" i="52" s="1"/>
  <c r="W249" i="52"/>
  <c r="U249" i="52"/>
  <c r="T249" i="52"/>
  <c r="T129" i="52" s="1"/>
  <c r="R249" i="52"/>
  <c r="Q249" i="52"/>
  <c r="O249" i="52"/>
  <c r="O129" i="52" s="1"/>
  <c r="N249" i="52"/>
  <c r="L249" i="52"/>
  <c r="K249" i="52"/>
  <c r="K129" i="52" s="1"/>
  <c r="I249" i="52"/>
  <c r="I129" i="52" s="1"/>
  <c r="H249" i="52"/>
  <c r="H129" i="52" s="1"/>
  <c r="AP248" i="52"/>
  <c r="AP128" i="52" s="1"/>
  <c r="AO248" i="52"/>
  <c r="AO128" i="52" s="1"/>
  <c r="AM248" i="52"/>
  <c r="AM128" i="52" s="1"/>
  <c r="AL248" i="52"/>
  <c r="AL128" i="52" s="1"/>
  <c r="AL627" i="52" s="1"/>
  <c r="AJ248" i="52"/>
  <c r="AJ128" i="52" s="1"/>
  <c r="AJ627" i="52" s="1"/>
  <c r="AI248" i="52"/>
  <c r="AG248" i="52"/>
  <c r="AG128" i="52" s="1"/>
  <c r="AF248" i="52"/>
  <c r="AF128" i="52" s="1"/>
  <c r="AF627" i="52" s="1"/>
  <c r="AD248" i="52"/>
  <c r="AD128" i="52" s="1"/>
  <c r="AD123" i="52" s="1"/>
  <c r="AC248" i="52"/>
  <c r="AA248" i="52"/>
  <c r="AA128" i="52" s="1"/>
  <c r="Z248" i="52"/>
  <c r="X248" i="52"/>
  <c r="X128" i="52" s="1"/>
  <c r="X627" i="52" s="1"/>
  <c r="W248" i="52"/>
  <c r="W128" i="52" s="1"/>
  <c r="U248" i="52"/>
  <c r="T248" i="52"/>
  <c r="T128" i="52" s="1"/>
  <c r="R248" i="52"/>
  <c r="R128" i="52" s="1"/>
  <c r="R627" i="52" s="1"/>
  <c r="Q248" i="52"/>
  <c r="O248" i="52"/>
  <c r="O128" i="52" s="1"/>
  <c r="N248" i="52"/>
  <c r="N128" i="52" s="1"/>
  <c r="L248" i="52"/>
  <c r="L128" i="52" s="1"/>
  <c r="L627" i="52" s="1"/>
  <c r="K248" i="52"/>
  <c r="I248" i="52"/>
  <c r="H248" i="52"/>
  <c r="H128" i="52" s="1"/>
  <c r="H627" i="52" s="1"/>
  <c r="AP247" i="52"/>
  <c r="AP127" i="52" s="1"/>
  <c r="AO122" i="52"/>
  <c r="AM247" i="52"/>
  <c r="AM127" i="52" s="1"/>
  <c r="AJ247" i="52"/>
  <c r="AJ127" i="52" s="1"/>
  <c r="AI247" i="52"/>
  <c r="AG247" i="52"/>
  <c r="AG127" i="52" s="1"/>
  <c r="AG122" i="52" s="1"/>
  <c r="AF247" i="52"/>
  <c r="AD247" i="52"/>
  <c r="AD127" i="52" s="1"/>
  <c r="AC247" i="52"/>
  <c r="AC127" i="52" s="1"/>
  <c r="Z247" i="52"/>
  <c r="Z127" i="52" s="1"/>
  <c r="X247" i="52"/>
  <c r="W247" i="52"/>
  <c r="U247" i="52"/>
  <c r="U127" i="52" s="1"/>
  <c r="T247" i="52"/>
  <c r="T127" i="52" s="1"/>
  <c r="R247" i="52"/>
  <c r="Q247" i="52"/>
  <c r="Q127" i="52" s="1"/>
  <c r="Q626" i="52" s="1"/>
  <c r="O247" i="52"/>
  <c r="O127" i="52" s="1"/>
  <c r="N247" i="52"/>
  <c r="N127" i="52" s="1"/>
  <c r="L247" i="52"/>
  <c r="L127" i="52" s="1"/>
  <c r="K247" i="52"/>
  <c r="K127" i="52" s="1"/>
  <c r="I247" i="52"/>
  <c r="H247" i="52"/>
  <c r="H127" i="52" s="1"/>
  <c r="H626" i="52" s="1"/>
  <c r="AP246" i="52"/>
  <c r="AP126" i="52" s="1"/>
  <c r="AO246" i="52"/>
  <c r="AM246" i="52"/>
  <c r="AL246" i="52"/>
  <c r="AL126" i="52" s="1"/>
  <c r="AL625" i="52" s="1"/>
  <c r="AJ246" i="52"/>
  <c r="AJ126" i="52" s="1"/>
  <c r="AI246" i="52"/>
  <c r="AG246" i="52"/>
  <c r="AF246" i="52"/>
  <c r="AF126" i="52" s="1"/>
  <c r="AF121" i="52" s="1"/>
  <c r="AD246" i="52"/>
  <c r="AC246" i="52"/>
  <c r="AC126" i="52" s="1"/>
  <c r="AA246" i="52"/>
  <c r="AA126" i="52" s="1"/>
  <c r="Z246" i="52"/>
  <c r="X246" i="52"/>
  <c r="X126" i="52" s="1"/>
  <c r="W246" i="52"/>
  <c r="W126" i="52" s="1"/>
  <c r="U246" i="52"/>
  <c r="U126" i="52" s="1"/>
  <c r="U121" i="52" s="1"/>
  <c r="T246" i="52"/>
  <c r="R246" i="52"/>
  <c r="Q246" i="52"/>
  <c r="Q126" i="52" s="1"/>
  <c r="O246" i="52"/>
  <c r="N246" i="52"/>
  <c r="L246" i="52"/>
  <c r="L126" i="52" s="1"/>
  <c r="K246" i="52"/>
  <c r="I246" i="52"/>
  <c r="I126" i="52" s="1"/>
  <c r="I121" i="52" s="1"/>
  <c r="H246" i="52"/>
  <c r="AQ244" i="52"/>
  <c r="AE244" i="52"/>
  <c r="AB244" i="52"/>
  <c r="Y244" i="52"/>
  <c r="V244" i="52"/>
  <c r="S244" i="52"/>
  <c r="P244" i="52"/>
  <c r="M244" i="52"/>
  <c r="J244" i="52"/>
  <c r="F244" i="52"/>
  <c r="E244" i="52"/>
  <c r="AE243" i="52"/>
  <c r="AB243" i="52"/>
  <c r="Y243" i="52"/>
  <c r="V243" i="52"/>
  <c r="S243" i="52"/>
  <c r="P243" i="52"/>
  <c r="M243" i="52"/>
  <c r="J243" i="52"/>
  <c r="F243" i="52"/>
  <c r="E243" i="52"/>
  <c r="AQ242" i="52"/>
  <c r="V242" i="52"/>
  <c r="S242" i="52"/>
  <c r="P242" i="52"/>
  <c r="M242" i="52"/>
  <c r="J242" i="52"/>
  <c r="F242" i="52"/>
  <c r="E242" i="52"/>
  <c r="AQ241" i="52"/>
  <c r="AE241" i="52"/>
  <c r="AB241" i="52"/>
  <c r="Y241" i="52"/>
  <c r="V241" i="52"/>
  <c r="S241" i="52"/>
  <c r="P241" i="52"/>
  <c r="M241" i="52"/>
  <c r="J241" i="52"/>
  <c r="F241" i="52"/>
  <c r="E241" i="52"/>
  <c r="AP240" i="52"/>
  <c r="AO240" i="52"/>
  <c r="AM240" i="52"/>
  <c r="AL240" i="52"/>
  <c r="AJ240" i="52"/>
  <c r="AI240" i="52"/>
  <c r="AG240" i="52"/>
  <c r="AF240" i="52"/>
  <c r="AD240" i="52"/>
  <c r="AC240" i="52"/>
  <c r="AA240" i="52"/>
  <c r="Z240" i="52"/>
  <c r="X240" i="52"/>
  <c r="W240" i="52"/>
  <c r="U240" i="52"/>
  <c r="T240" i="52"/>
  <c r="R240" i="52"/>
  <c r="Q240" i="52"/>
  <c r="O240" i="52"/>
  <c r="N240" i="52"/>
  <c r="L240" i="52"/>
  <c r="K240" i="52"/>
  <c r="I240" i="52"/>
  <c r="H240" i="52"/>
  <c r="AQ239" i="52"/>
  <c r="AE239" i="52"/>
  <c r="AB239" i="52"/>
  <c r="Y239" i="52"/>
  <c r="V239" i="52"/>
  <c r="S239" i="52"/>
  <c r="P239" i="52"/>
  <c r="M239" i="52"/>
  <c r="J239" i="52"/>
  <c r="F239" i="52"/>
  <c r="E239" i="52"/>
  <c r="AE238" i="52"/>
  <c r="AB238" i="52"/>
  <c r="Y238" i="52"/>
  <c r="V238" i="52"/>
  <c r="S238" i="52"/>
  <c r="P238" i="52"/>
  <c r="M238" i="52"/>
  <c r="J238" i="52"/>
  <c r="F238" i="52"/>
  <c r="E238" i="52"/>
  <c r="AQ237" i="52"/>
  <c r="V237" i="52"/>
  <c r="S237" i="52"/>
  <c r="P237" i="52"/>
  <c r="M237" i="52"/>
  <c r="J237" i="52"/>
  <c r="F237" i="52"/>
  <c r="E237" i="52"/>
  <c r="AQ236" i="52"/>
  <c r="AE236" i="52"/>
  <c r="AB236" i="52"/>
  <c r="Y236" i="52"/>
  <c r="V236" i="52"/>
  <c r="S236" i="52"/>
  <c r="P236" i="52"/>
  <c r="M236" i="52"/>
  <c r="J236" i="52"/>
  <c r="F236" i="52"/>
  <c r="E236" i="52"/>
  <c r="AP235" i="52"/>
  <c r="AO235" i="52"/>
  <c r="AM235" i="52"/>
  <c r="AL235" i="52"/>
  <c r="AJ235" i="52"/>
  <c r="AI235" i="52"/>
  <c r="AG235" i="52"/>
  <c r="AF235" i="52"/>
  <c r="AD235" i="52"/>
  <c r="AC235" i="52"/>
  <c r="AA235" i="52"/>
  <c r="Z235" i="52"/>
  <c r="X235" i="52"/>
  <c r="W235" i="52"/>
  <c r="U235" i="52"/>
  <c r="T235" i="52"/>
  <c r="R235" i="52"/>
  <c r="Q235" i="52"/>
  <c r="O235" i="52"/>
  <c r="N235" i="52"/>
  <c r="L235" i="52"/>
  <c r="K235" i="52"/>
  <c r="I235" i="52"/>
  <c r="H235" i="52"/>
  <c r="AQ234" i="52"/>
  <c r="AN234" i="52"/>
  <c r="AK234" i="52"/>
  <c r="AH234" i="52"/>
  <c r="AE234" i="52"/>
  <c r="AB234" i="52"/>
  <c r="Y234" i="52"/>
  <c r="V234" i="52"/>
  <c r="S234" i="52"/>
  <c r="P234" i="52"/>
  <c r="M234" i="52"/>
  <c r="J234" i="52"/>
  <c r="F234" i="52"/>
  <c r="E234" i="52"/>
  <c r="AN233" i="52"/>
  <c r="AK233" i="52"/>
  <c r="AH233" i="52"/>
  <c r="AE233" i="52"/>
  <c r="AB233" i="52"/>
  <c r="Y233" i="52"/>
  <c r="V233" i="52"/>
  <c r="S233" i="52"/>
  <c r="P233" i="52"/>
  <c r="M233" i="52"/>
  <c r="J233" i="52"/>
  <c r="F233" i="52"/>
  <c r="E233" i="52"/>
  <c r="AQ232" i="52"/>
  <c r="AN232" i="52"/>
  <c r="AK232" i="52"/>
  <c r="AH232" i="52"/>
  <c r="AE232" i="52"/>
  <c r="AB232" i="52"/>
  <c r="Y232" i="52"/>
  <c r="V232" i="52"/>
  <c r="S232" i="52"/>
  <c r="P232" i="52"/>
  <c r="M232" i="52"/>
  <c r="J232" i="52"/>
  <c r="F232" i="52"/>
  <c r="E232" i="52"/>
  <c r="AQ231" i="52"/>
  <c r="AN231" i="52"/>
  <c r="AK231" i="52"/>
  <c r="AH231" i="52"/>
  <c r="AE231" i="52"/>
  <c r="AB231" i="52"/>
  <c r="Y231" i="52"/>
  <c r="V231" i="52"/>
  <c r="S231" i="52"/>
  <c r="P231" i="52"/>
  <c r="M231" i="52"/>
  <c r="J231" i="52"/>
  <c r="F231" i="52"/>
  <c r="E231" i="52"/>
  <c r="AP230" i="52"/>
  <c r="AO230" i="52"/>
  <c r="AM230" i="52"/>
  <c r="AL230" i="52"/>
  <c r="AJ230" i="52"/>
  <c r="AI230" i="52"/>
  <c r="AG230" i="52"/>
  <c r="AF230" i="52"/>
  <c r="AD230" i="52"/>
  <c r="AC230" i="52"/>
  <c r="AA230" i="52"/>
  <c r="Z230" i="52"/>
  <c r="X230" i="52"/>
  <c r="W230" i="52"/>
  <c r="U230" i="52"/>
  <c r="T230" i="52"/>
  <c r="R230" i="52"/>
  <c r="Q230" i="52"/>
  <c r="O230" i="52"/>
  <c r="N230" i="52"/>
  <c r="L230" i="52"/>
  <c r="K230" i="52"/>
  <c r="I230" i="52"/>
  <c r="H230" i="52"/>
  <c r="AQ229" i="52"/>
  <c r="AN229" i="52"/>
  <c r="AK229" i="52"/>
  <c r="AH229" i="52"/>
  <c r="AE229" i="52"/>
  <c r="AB229" i="52"/>
  <c r="Y229" i="52"/>
  <c r="V229" i="52"/>
  <c r="S229" i="52"/>
  <c r="P229" i="52"/>
  <c r="M229" i="52"/>
  <c r="J229" i="52"/>
  <c r="F229" i="52"/>
  <c r="E229" i="52"/>
  <c r="AN228" i="52"/>
  <c r="AK228" i="52"/>
  <c r="AH228" i="52"/>
  <c r="AE228" i="52"/>
  <c r="AB228" i="52"/>
  <c r="Y228" i="52"/>
  <c r="V228" i="52"/>
  <c r="S228" i="52"/>
  <c r="P228" i="52"/>
  <c r="M228" i="52"/>
  <c r="J228" i="52"/>
  <c r="F228" i="52"/>
  <c r="E228" i="52"/>
  <c r="AQ227" i="52"/>
  <c r="AN227" i="52"/>
  <c r="AK227" i="52"/>
  <c r="AH227" i="52"/>
  <c r="AE227" i="52"/>
  <c r="AB227" i="52"/>
  <c r="Y227" i="52"/>
  <c r="V227" i="52"/>
  <c r="S227" i="52"/>
  <c r="P227" i="52"/>
  <c r="M227" i="52"/>
  <c r="J227" i="52"/>
  <c r="F227" i="52"/>
  <c r="E227" i="52"/>
  <c r="AN226" i="52"/>
  <c r="AK226" i="52"/>
  <c r="AH226" i="52"/>
  <c r="AE226" i="52"/>
  <c r="AB226" i="52"/>
  <c r="Y226" i="52"/>
  <c r="V226" i="52"/>
  <c r="S226" i="52"/>
  <c r="P226" i="52"/>
  <c r="M226" i="52"/>
  <c r="J226" i="52"/>
  <c r="F226" i="52"/>
  <c r="AP225" i="52"/>
  <c r="AO225" i="52"/>
  <c r="AM225" i="52"/>
  <c r="AL225" i="52"/>
  <c r="AJ225" i="52"/>
  <c r="AI225" i="52"/>
  <c r="AG225" i="52"/>
  <c r="AF225" i="52"/>
  <c r="AD225" i="52"/>
  <c r="AC225" i="52"/>
  <c r="AA225" i="52"/>
  <c r="Z225" i="52"/>
  <c r="X225" i="52"/>
  <c r="W225" i="52"/>
  <c r="U225" i="52"/>
  <c r="T225" i="52"/>
  <c r="R225" i="52"/>
  <c r="Q225" i="52"/>
  <c r="O225" i="52"/>
  <c r="N225" i="52"/>
  <c r="L225" i="52"/>
  <c r="K225" i="52"/>
  <c r="I225" i="52"/>
  <c r="H225" i="52"/>
  <c r="AQ224" i="52"/>
  <c r="AN224" i="52"/>
  <c r="AK224" i="52"/>
  <c r="AH224" i="52"/>
  <c r="AE224" i="52"/>
  <c r="AB224" i="52"/>
  <c r="Y224" i="52"/>
  <c r="V224" i="52"/>
  <c r="S224" i="52"/>
  <c r="P224" i="52"/>
  <c r="M224" i="52"/>
  <c r="J224" i="52"/>
  <c r="F224" i="52"/>
  <c r="E224" i="52"/>
  <c r="AN223" i="52"/>
  <c r="AK223" i="52"/>
  <c r="AH223" i="52"/>
  <c r="AE223" i="52"/>
  <c r="AB223" i="52"/>
  <c r="Y223" i="52"/>
  <c r="V223" i="52"/>
  <c r="S223" i="52"/>
  <c r="P223" i="52"/>
  <c r="M223" i="52"/>
  <c r="J223" i="52"/>
  <c r="F223" i="52"/>
  <c r="E223" i="52"/>
  <c r="AQ222" i="52"/>
  <c r="AN222" i="52"/>
  <c r="AK222" i="52"/>
  <c r="AH222" i="52"/>
  <c r="AE222" i="52"/>
  <c r="AB222" i="52"/>
  <c r="Y222" i="52"/>
  <c r="V222" i="52"/>
  <c r="S222" i="52"/>
  <c r="P222" i="52"/>
  <c r="M222" i="52"/>
  <c r="J222" i="52"/>
  <c r="F222" i="52"/>
  <c r="E222" i="52"/>
  <c r="AQ221" i="52"/>
  <c r="AN221" i="52"/>
  <c r="AK221" i="52"/>
  <c r="AH221" i="52"/>
  <c r="AE221" i="52"/>
  <c r="AB221" i="52"/>
  <c r="Y221" i="52"/>
  <c r="V221" i="52"/>
  <c r="S221" i="52"/>
  <c r="P221" i="52"/>
  <c r="M221" i="52"/>
  <c r="J221" i="52"/>
  <c r="F221" i="52"/>
  <c r="E221" i="52"/>
  <c r="AP220" i="52"/>
  <c r="AO220" i="52"/>
  <c r="AM220" i="52"/>
  <c r="AL220" i="52"/>
  <c r="AJ220" i="52"/>
  <c r="AI220" i="52"/>
  <c r="AG220" i="52"/>
  <c r="AF220" i="52"/>
  <c r="AD220" i="52"/>
  <c r="AC220" i="52"/>
  <c r="AA220" i="52"/>
  <c r="Z220" i="52"/>
  <c r="X220" i="52"/>
  <c r="W220" i="52"/>
  <c r="U220" i="52"/>
  <c r="T220" i="52"/>
  <c r="R220" i="52"/>
  <c r="Q220" i="52"/>
  <c r="O220" i="52"/>
  <c r="N220" i="52"/>
  <c r="L220" i="52"/>
  <c r="K220" i="52"/>
  <c r="I220" i="52"/>
  <c r="H220" i="52"/>
  <c r="AQ219" i="52"/>
  <c r="AN219" i="52"/>
  <c r="AK219" i="52"/>
  <c r="AH219" i="52"/>
  <c r="AE219" i="52"/>
  <c r="AB219" i="52"/>
  <c r="Y219" i="52"/>
  <c r="V219" i="52"/>
  <c r="S219" i="52"/>
  <c r="P219" i="52"/>
  <c r="M219" i="52"/>
  <c r="J219" i="52"/>
  <c r="F219" i="52"/>
  <c r="E219" i="52"/>
  <c r="AN218" i="52"/>
  <c r="AK218" i="52"/>
  <c r="AH218" i="52"/>
  <c r="AE218" i="52"/>
  <c r="AB218" i="52"/>
  <c r="Y218" i="52"/>
  <c r="V218" i="52"/>
  <c r="S218" i="52"/>
  <c r="P218" i="52"/>
  <c r="M218" i="52"/>
  <c r="J218" i="52"/>
  <c r="F218" i="52"/>
  <c r="E218" i="52"/>
  <c r="AQ217" i="52"/>
  <c r="AN217" i="52"/>
  <c r="AK217" i="52"/>
  <c r="AH217" i="52"/>
  <c r="AE217" i="52"/>
  <c r="AB217" i="52"/>
  <c r="Y217" i="52"/>
  <c r="V217" i="52"/>
  <c r="S217" i="52"/>
  <c r="P217" i="52"/>
  <c r="M217" i="52"/>
  <c r="J217" i="52"/>
  <c r="F217" i="52"/>
  <c r="E217" i="52"/>
  <c r="AQ216" i="52"/>
  <c r="AN216" i="52"/>
  <c r="AK216" i="52"/>
  <c r="AH216" i="52"/>
  <c r="AE216" i="52"/>
  <c r="AB216" i="52"/>
  <c r="Y216" i="52"/>
  <c r="V216" i="52"/>
  <c r="S216" i="52"/>
  <c r="P216" i="52"/>
  <c r="M216" i="52"/>
  <c r="J216" i="52"/>
  <c r="F216" i="52"/>
  <c r="E216" i="52"/>
  <c r="AP215" i="52"/>
  <c r="AO215" i="52"/>
  <c r="AM215" i="52"/>
  <c r="AL215" i="52"/>
  <c r="AJ215" i="52"/>
  <c r="AI215" i="52"/>
  <c r="AG215" i="52"/>
  <c r="AF215" i="52"/>
  <c r="AD215" i="52"/>
  <c r="AC215" i="52"/>
  <c r="AA215" i="52"/>
  <c r="Z215" i="52"/>
  <c r="X215" i="52"/>
  <c r="W215" i="52"/>
  <c r="U215" i="52"/>
  <c r="T215" i="52"/>
  <c r="R215" i="52"/>
  <c r="Q215" i="52"/>
  <c r="O215" i="52"/>
  <c r="N215" i="52"/>
  <c r="L215" i="52"/>
  <c r="K215" i="52"/>
  <c r="I215" i="52"/>
  <c r="H215" i="52"/>
  <c r="AQ214" i="52"/>
  <c r="AN214" i="52"/>
  <c r="AK214" i="52"/>
  <c r="AH214" i="52"/>
  <c r="AE214" i="52"/>
  <c r="AB214" i="52"/>
  <c r="Y214" i="52"/>
  <c r="V214" i="52"/>
  <c r="S214" i="52"/>
  <c r="P214" i="52"/>
  <c r="M214" i="52"/>
  <c r="J214" i="52"/>
  <c r="F214" i="52"/>
  <c r="E214" i="52"/>
  <c r="AN213" i="52"/>
  <c r="AK213" i="52"/>
  <c r="AH213" i="52"/>
  <c r="AE213" i="52"/>
  <c r="AB213" i="52"/>
  <c r="Y213" i="52"/>
  <c r="V213" i="52"/>
  <c r="S213" i="52"/>
  <c r="P213" i="52"/>
  <c r="M213" i="52"/>
  <c r="J213" i="52"/>
  <c r="F213" i="52"/>
  <c r="E213" i="52"/>
  <c r="AQ212" i="52"/>
  <c r="AN212" i="52"/>
  <c r="AK212" i="52"/>
  <c r="AH212" i="52"/>
  <c r="AE212" i="52"/>
  <c r="AB212" i="52"/>
  <c r="Y212" i="52"/>
  <c r="V212" i="52"/>
  <c r="S212" i="52"/>
  <c r="P212" i="52"/>
  <c r="M212" i="52"/>
  <c r="J212" i="52"/>
  <c r="F212" i="52"/>
  <c r="E212" i="52"/>
  <c r="AQ211" i="52"/>
  <c r="AN211" i="52"/>
  <c r="AK211" i="52"/>
  <c r="AH211" i="52"/>
  <c r="AE211" i="52"/>
  <c r="AB211" i="52"/>
  <c r="Y211" i="52"/>
  <c r="V211" i="52"/>
  <c r="S211" i="52"/>
  <c r="P211" i="52"/>
  <c r="M211" i="52"/>
  <c r="J211" i="52"/>
  <c r="F211" i="52"/>
  <c r="E211" i="52"/>
  <c r="AP210" i="52"/>
  <c r="AO210" i="52"/>
  <c r="AM210" i="52"/>
  <c r="AL210" i="52"/>
  <c r="AJ210" i="52"/>
  <c r="AI210" i="52"/>
  <c r="AG210" i="52"/>
  <c r="AF210" i="52"/>
  <c r="AD210" i="52"/>
  <c r="AC210" i="52"/>
  <c r="AA210" i="52"/>
  <c r="Z210" i="52"/>
  <c r="X210" i="52"/>
  <c r="W210" i="52"/>
  <c r="U210" i="52"/>
  <c r="T210" i="52"/>
  <c r="R210" i="52"/>
  <c r="Q210" i="52"/>
  <c r="O210" i="52"/>
  <c r="N210" i="52"/>
  <c r="L210" i="52"/>
  <c r="K210" i="52"/>
  <c r="I210" i="52"/>
  <c r="H210" i="52"/>
  <c r="AQ209" i="52"/>
  <c r="AN209" i="52"/>
  <c r="AK209" i="52"/>
  <c r="AH209" i="52"/>
  <c r="AE209" i="52"/>
  <c r="AB209" i="52"/>
  <c r="Y209" i="52"/>
  <c r="V209" i="52"/>
  <c r="S209" i="52"/>
  <c r="P209" i="52"/>
  <c r="M209" i="52"/>
  <c r="J209" i="52"/>
  <c r="F209" i="52"/>
  <c r="E209" i="52"/>
  <c r="AN208" i="52"/>
  <c r="AK208" i="52"/>
  <c r="AH208" i="52"/>
  <c r="AE208" i="52"/>
  <c r="AB208" i="52"/>
  <c r="Y208" i="52"/>
  <c r="V208" i="52"/>
  <c r="S208" i="52"/>
  <c r="P208" i="52"/>
  <c r="M208" i="52"/>
  <c r="J208" i="52"/>
  <c r="F208" i="52"/>
  <c r="E208" i="52"/>
  <c r="AQ207" i="52"/>
  <c r="AN207" i="52"/>
  <c r="AH207" i="52"/>
  <c r="AE207" i="52"/>
  <c r="AB207" i="52"/>
  <c r="Y207" i="52"/>
  <c r="V207" i="52"/>
  <c r="S207" i="52"/>
  <c r="P207" i="52"/>
  <c r="M207" i="52"/>
  <c r="J207" i="52"/>
  <c r="F207" i="52"/>
  <c r="E207" i="52"/>
  <c r="AQ206" i="52"/>
  <c r="AN206" i="52"/>
  <c r="AK206" i="52"/>
  <c r="AH206" i="52"/>
  <c r="AE206" i="52"/>
  <c r="AB206" i="52"/>
  <c r="Y206" i="52"/>
  <c r="V206" i="52"/>
  <c r="S206" i="52"/>
  <c r="P206" i="52"/>
  <c r="M206" i="52"/>
  <c r="J206" i="52"/>
  <c r="F206" i="52"/>
  <c r="E206" i="52"/>
  <c r="AP205" i="52"/>
  <c r="AO205" i="52"/>
  <c r="AM205" i="52"/>
  <c r="AL205" i="52"/>
  <c r="AJ205" i="52"/>
  <c r="AG205" i="52"/>
  <c r="AF205" i="52"/>
  <c r="AD205" i="52"/>
  <c r="AC205" i="52"/>
  <c r="AA205" i="52"/>
  <c r="Z205" i="52"/>
  <c r="X205" i="52"/>
  <c r="W205" i="52"/>
  <c r="U205" i="52"/>
  <c r="T205" i="52"/>
  <c r="R205" i="52"/>
  <c r="Q205" i="52"/>
  <c r="O205" i="52"/>
  <c r="N205" i="52"/>
  <c r="L205" i="52"/>
  <c r="K205" i="52"/>
  <c r="I205" i="52"/>
  <c r="H205" i="52"/>
  <c r="AQ204" i="52"/>
  <c r="AN204" i="52"/>
  <c r="AK204" i="52"/>
  <c r="AH204" i="52"/>
  <c r="AE204" i="52"/>
  <c r="AB204" i="52"/>
  <c r="Y204" i="52"/>
  <c r="V204" i="52"/>
  <c r="S204" i="52"/>
  <c r="P204" i="52"/>
  <c r="M204" i="52"/>
  <c r="J204" i="52"/>
  <c r="F204" i="52"/>
  <c r="E204" i="52"/>
  <c r="AN203" i="52"/>
  <c r="AK203" i="52"/>
  <c r="AH203" i="52"/>
  <c r="AE203" i="52"/>
  <c r="AB203" i="52"/>
  <c r="Y203" i="52"/>
  <c r="V203" i="52"/>
  <c r="S203" i="52"/>
  <c r="P203" i="52"/>
  <c r="M203" i="52"/>
  <c r="J203" i="52"/>
  <c r="F203" i="52"/>
  <c r="E203" i="52"/>
  <c r="AQ202" i="52"/>
  <c r="AN202" i="52"/>
  <c r="AK202" i="52"/>
  <c r="AH202" i="52"/>
  <c r="V202" i="52"/>
  <c r="S202" i="52"/>
  <c r="P202" i="52"/>
  <c r="M202" i="52"/>
  <c r="J202" i="52"/>
  <c r="F202" i="52"/>
  <c r="E202" i="52"/>
  <c r="AQ201" i="52"/>
  <c r="AN201" i="52"/>
  <c r="AK201" i="52"/>
  <c r="AH201" i="52"/>
  <c r="AE201" i="52"/>
  <c r="AB201" i="52"/>
  <c r="Y201" i="52"/>
  <c r="V201" i="52"/>
  <c r="S201" i="52"/>
  <c r="P201" i="52"/>
  <c r="M201" i="52"/>
  <c r="J201" i="52"/>
  <c r="F201" i="52"/>
  <c r="E201" i="52"/>
  <c r="AP200" i="52"/>
  <c r="AO200" i="52"/>
  <c r="AM200" i="52"/>
  <c r="AL200" i="52"/>
  <c r="AJ200" i="52"/>
  <c r="AI200" i="52"/>
  <c r="AG200" i="52"/>
  <c r="AF200" i="52"/>
  <c r="AD200" i="52"/>
  <c r="AC200" i="52"/>
  <c r="AA200" i="52"/>
  <c r="Z200" i="52"/>
  <c r="X200" i="52"/>
  <c r="W200" i="52"/>
  <c r="U200" i="52"/>
  <c r="T200" i="52"/>
  <c r="R200" i="52"/>
  <c r="Q200" i="52"/>
  <c r="O200" i="52"/>
  <c r="N200" i="52"/>
  <c r="L200" i="52"/>
  <c r="K200" i="52"/>
  <c r="I200" i="52"/>
  <c r="H200" i="52"/>
  <c r="AQ199" i="52"/>
  <c r="AN199" i="52"/>
  <c r="AK199" i="52"/>
  <c r="AH199" i="52"/>
  <c r="AE199" i="52"/>
  <c r="AB199" i="52"/>
  <c r="Y199" i="52"/>
  <c r="V199" i="52"/>
  <c r="S199" i="52"/>
  <c r="P199" i="52"/>
  <c r="M199" i="52"/>
  <c r="J199" i="52"/>
  <c r="F199" i="52"/>
  <c r="E199" i="52"/>
  <c r="AN198" i="52"/>
  <c r="AK198" i="52"/>
  <c r="AH198" i="52"/>
  <c r="AE198" i="52"/>
  <c r="AB198" i="52"/>
  <c r="Y198" i="52"/>
  <c r="V198" i="52"/>
  <c r="S198" i="52"/>
  <c r="P198" i="52"/>
  <c r="M198" i="52"/>
  <c r="J198" i="52"/>
  <c r="F198" i="52"/>
  <c r="E198" i="52"/>
  <c r="AQ197" i="52"/>
  <c r="AN197" i="52"/>
  <c r="AK197" i="52"/>
  <c r="AH197" i="52"/>
  <c r="AE197" i="52"/>
  <c r="AB197" i="52"/>
  <c r="Y197" i="52"/>
  <c r="V197" i="52"/>
  <c r="S197" i="52"/>
  <c r="P197" i="52"/>
  <c r="M197" i="52"/>
  <c r="J197" i="52"/>
  <c r="F197" i="52"/>
  <c r="E197" i="52"/>
  <c r="AQ196" i="52"/>
  <c r="AN196" i="52"/>
  <c r="AK196" i="52"/>
  <c r="AH196" i="52"/>
  <c r="AE196" i="52"/>
  <c r="AB196" i="52"/>
  <c r="Y196" i="52"/>
  <c r="V196" i="52"/>
  <c r="S196" i="52"/>
  <c r="P196" i="52"/>
  <c r="M196" i="52"/>
  <c r="J196" i="52"/>
  <c r="F196" i="52"/>
  <c r="E196" i="52"/>
  <c r="AP195" i="52"/>
  <c r="AO195" i="52"/>
  <c r="AM195" i="52"/>
  <c r="AL195" i="52"/>
  <c r="AJ195" i="52"/>
  <c r="AI195" i="52"/>
  <c r="AG195" i="52"/>
  <c r="AF195" i="52"/>
  <c r="AD195" i="52"/>
  <c r="AC195" i="52"/>
  <c r="AA195" i="52"/>
  <c r="Z195" i="52"/>
  <c r="X195" i="52"/>
  <c r="W195" i="52"/>
  <c r="U195" i="52"/>
  <c r="T195" i="52"/>
  <c r="R195" i="52"/>
  <c r="Q195" i="52"/>
  <c r="O195" i="52"/>
  <c r="N195" i="52"/>
  <c r="L195" i="52"/>
  <c r="K195" i="52"/>
  <c r="I195" i="52"/>
  <c r="H195" i="52"/>
  <c r="AQ194" i="52"/>
  <c r="AN194" i="52"/>
  <c r="AK194" i="52"/>
  <c r="AH194" i="52"/>
  <c r="AE194" i="52"/>
  <c r="AB194" i="52"/>
  <c r="Y194" i="52"/>
  <c r="V194" i="52"/>
  <c r="S194" i="52"/>
  <c r="P194" i="52"/>
  <c r="M194" i="52"/>
  <c r="J194" i="52"/>
  <c r="F194" i="52"/>
  <c r="E194" i="52"/>
  <c r="AN193" i="52"/>
  <c r="AK193" i="52"/>
  <c r="AH193" i="52"/>
  <c r="AE193" i="52"/>
  <c r="AB193" i="52"/>
  <c r="Y193" i="52"/>
  <c r="V193" i="52"/>
  <c r="S193" i="52"/>
  <c r="P193" i="52"/>
  <c r="M193" i="52"/>
  <c r="J193" i="52"/>
  <c r="F193" i="52"/>
  <c r="E193" i="52"/>
  <c r="AQ192" i="52"/>
  <c r="AN192" i="52"/>
  <c r="AK192" i="52"/>
  <c r="AH192" i="52"/>
  <c r="AE192" i="52"/>
  <c r="AB192" i="52"/>
  <c r="Y192" i="52"/>
  <c r="V192" i="52"/>
  <c r="S192" i="52"/>
  <c r="P192" i="52"/>
  <c r="M192" i="52"/>
  <c r="J192" i="52"/>
  <c r="F192" i="52"/>
  <c r="E192" i="52"/>
  <c r="AQ191" i="52"/>
  <c r="AN191" i="52"/>
  <c r="AK191" i="52"/>
  <c r="AH191" i="52"/>
  <c r="AE191" i="52"/>
  <c r="AB191" i="52"/>
  <c r="Y191" i="52"/>
  <c r="V191" i="52"/>
  <c r="S191" i="52"/>
  <c r="P191" i="52"/>
  <c r="M191" i="52"/>
  <c r="J191" i="52"/>
  <c r="F191" i="52"/>
  <c r="E191" i="52"/>
  <c r="AP190" i="52"/>
  <c r="AO190" i="52"/>
  <c r="AM190" i="52"/>
  <c r="AL190" i="52"/>
  <c r="AJ190" i="52"/>
  <c r="AI190" i="52"/>
  <c r="AG190" i="52"/>
  <c r="AF190" i="52"/>
  <c r="AD190" i="52"/>
  <c r="AC190" i="52"/>
  <c r="AA190" i="52"/>
  <c r="Z190" i="52"/>
  <c r="X190" i="52"/>
  <c r="W190" i="52"/>
  <c r="U190" i="52"/>
  <c r="T190" i="52"/>
  <c r="R190" i="52"/>
  <c r="Q190" i="52"/>
  <c r="O190" i="52"/>
  <c r="N190" i="52"/>
  <c r="L190" i="52"/>
  <c r="K190" i="52"/>
  <c r="I190" i="52"/>
  <c r="H190" i="52"/>
  <c r="AQ189" i="52"/>
  <c r="AN189" i="52"/>
  <c r="AK189" i="52"/>
  <c r="AH189" i="52"/>
  <c r="AE189" i="52"/>
  <c r="AB189" i="52"/>
  <c r="Y189" i="52"/>
  <c r="V189" i="52"/>
  <c r="S189" i="52"/>
  <c r="P189" i="52"/>
  <c r="M189" i="52"/>
  <c r="J189" i="52"/>
  <c r="F189" i="52"/>
  <c r="E189" i="52"/>
  <c r="AN188" i="52"/>
  <c r="AK188" i="52"/>
  <c r="AH188" i="52"/>
  <c r="AE188" i="52"/>
  <c r="AB188" i="52"/>
  <c r="Y188" i="52"/>
  <c r="V188" i="52"/>
  <c r="S188" i="52"/>
  <c r="P188" i="52"/>
  <c r="M188" i="52"/>
  <c r="J188" i="52"/>
  <c r="F188" i="52"/>
  <c r="E188" i="52"/>
  <c r="AQ187" i="52"/>
  <c r="AL185" i="52"/>
  <c r="AK187" i="52"/>
  <c r="AH187" i="52"/>
  <c r="AE187" i="52"/>
  <c r="AB187" i="52"/>
  <c r="Y187" i="52"/>
  <c r="V187" i="52"/>
  <c r="S187" i="52"/>
  <c r="P187" i="52"/>
  <c r="M187" i="52"/>
  <c r="J187" i="52"/>
  <c r="F187" i="52"/>
  <c r="E187" i="52"/>
  <c r="AQ186" i="52"/>
  <c r="AN186" i="52"/>
  <c r="AK186" i="52"/>
  <c r="AH186" i="52"/>
  <c r="AE186" i="52"/>
  <c r="AB186" i="52"/>
  <c r="Y186" i="52"/>
  <c r="V186" i="52"/>
  <c r="S186" i="52"/>
  <c r="P186" i="52"/>
  <c r="M186" i="52"/>
  <c r="J186" i="52"/>
  <c r="F186" i="52"/>
  <c r="E186" i="52"/>
  <c r="AP185" i="52"/>
  <c r="AO185" i="52"/>
  <c r="AM185" i="52"/>
  <c r="AJ185" i="52"/>
  <c r="AI185" i="52"/>
  <c r="AG185" i="52"/>
  <c r="AF185" i="52"/>
  <c r="AD185" i="52"/>
  <c r="AC185" i="52"/>
  <c r="AA185" i="52"/>
  <c r="Z185" i="52"/>
  <c r="X185" i="52"/>
  <c r="W185" i="52"/>
  <c r="U185" i="52"/>
  <c r="T185" i="52"/>
  <c r="R185" i="52"/>
  <c r="Q185" i="52"/>
  <c r="O185" i="52"/>
  <c r="N185" i="52"/>
  <c r="L185" i="52"/>
  <c r="K185" i="52"/>
  <c r="I185" i="52"/>
  <c r="H185" i="52"/>
  <c r="AQ184" i="52"/>
  <c r="AN184" i="52"/>
  <c r="AK184" i="52"/>
  <c r="AH184" i="52"/>
  <c r="AE184" i="52"/>
  <c r="AB184" i="52"/>
  <c r="Y184" i="52"/>
  <c r="V184" i="52"/>
  <c r="S184" i="52"/>
  <c r="P184" i="52"/>
  <c r="M184" i="52"/>
  <c r="J184" i="52"/>
  <c r="F184" i="52"/>
  <c r="E184" i="52"/>
  <c r="AN183" i="52"/>
  <c r="AK183" i="52"/>
  <c r="AH183" i="52"/>
  <c r="AE183" i="52"/>
  <c r="AB183" i="52"/>
  <c r="Y183" i="52"/>
  <c r="V183" i="52"/>
  <c r="S183" i="52"/>
  <c r="P183" i="52"/>
  <c r="M183" i="52"/>
  <c r="J183" i="52"/>
  <c r="F183" i="52"/>
  <c r="E183" i="52"/>
  <c r="AQ182" i="52"/>
  <c r="AN182" i="52"/>
  <c r="AK182" i="52"/>
  <c r="AH182" i="52"/>
  <c r="AE182" i="52"/>
  <c r="AB182" i="52"/>
  <c r="Y182" i="52"/>
  <c r="V182" i="52"/>
  <c r="S182" i="52"/>
  <c r="P182" i="52"/>
  <c r="M182" i="52"/>
  <c r="J182" i="52"/>
  <c r="F182" i="52"/>
  <c r="E182" i="52"/>
  <c r="AQ181" i="52"/>
  <c r="AN181" i="52"/>
  <c r="AK181" i="52"/>
  <c r="AH181" i="52"/>
  <c r="AE181" i="52"/>
  <c r="AB181" i="52"/>
  <c r="Y181" i="52"/>
  <c r="V181" i="52"/>
  <c r="S181" i="52"/>
  <c r="P181" i="52"/>
  <c r="M181" i="52"/>
  <c r="J181" i="52"/>
  <c r="F181" i="52"/>
  <c r="E181" i="52"/>
  <c r="AP180" i="52"/>
  <c r="AO180" i="52"/>
  <c r="AM180" i="52"/>
  <c r="AL180" i="52"/>
  <c r="AJ180" i="52"/>
  <c r="AI180" i="52"/>
  <c r="AG180" i="52"/>
  <c r="AF180" i="52"/>
  <c r="AD180" i="52"/>
  <c r="AC180" i="52"/>
  <c r="AA180" i="52"/>
  <c r="Z180" i="52"/>
  <c r="X180" i="52"/>
  <c r="W180" i="52"/>
  <c r="U180" i="52"/>
  <c r="T180" i="52"/>
  <c r="R180" i="52"/>
  <c r="Q180" i="52"/>
  <c r="O180" i="52"/>
  <c r="N180" i="52"/>
  <c r="L180" i="52"/>
  <c r="K180" i="52"/>
  <c r="I180" i="52"/>
  <c r="H180" i="52"/>
  <c r="AQ179" i="52"/>
  <c r="AN179" i="52"/>
  <c r="AK179" i="52"/>
  <c r="AH179" i="52"/>
  <c r="AE179" i="52"/>
  <c r="AB179" i="52"/>
  <c r="Y179" i="52"/>
  <c r="V179" i="52"/>
  <c r="S179" i="52"/>
  <c r="P179" i="52"/>
  <c r="M179" i="52"/>
  <c r="J179" i="52"/>
  <c r="F179" i="52"/>
  <c r="E179" i="52"/>
  <c r="AN178" i="52"/>
  <c r="AK178" i="52"/>
  <c r="AH178" i="52"/>
  <c r="AE178" i="52"/>
  <c r="AB178" i="52"/>
  <c r="Y178" i="52"/>
  <c r="V178" i="52"/>
  <c r="S178" i="52"/>
  <c r="P178" i="52"/>
  <c r="M178" i="52"/>
  <c r="J178" i="52"/>
  <c r="F178" i="52"/>
  <c r="E178" i="52"/>
  <c r="AQ177" i="52"/>
  <c r="AN177" i="52"/>
  <c r="AK177" i="52"/>
  <c r="AH177" i="52"/>
  <c r="AE177" i="52"/>
  <c r="AB177" i="52"/>
  <c r="Y177" i="52"/>
  <c r="V177" i="52"/>
  <c r="S177" i="52"/>
  <c r="P177" i="52"/>
  <c r="M177" i="52"/>
  <c r="J177" i="52"/>
  <c r="F177" i="52"/>
  <c r="E177" i="52"/>
  <c r="AQ176" i="52"/>
  <c r="AN176" i="52"/>
  <c r="AK176" i="52"/>
  <c r="AH176" i="52"/>
  <c r="AE176" i="52"/>
  <c r="AB176" i="52"/>
  <c r="Y176" i="52"/>
  <c r="V176" i="52"/>
  <c r="S176" i="52"/>
  <c r="P176" i="52"/>
  <c r="M176" i="52"/>
  <c r="J176" i="52"/>
  <c r="F176" i="52"/>
  <c r="E176" i="52"/>
  <c r="AP175" i="52"/>
  <c r="AO175" i="52"/>
  <c r="AM175" i="52"/>
  <c r="AL175" i="52"/>
  <c r="AJ175" i="52"/>
  <c r="AI175" i="52"/>
  <c r="AG175" i="52"/>
  <c r="AF175" i="52"/>
  <c r="AD175" i="52"/>
  <c r="AC175" i="52"/>
  <c r="AA175" i="52"/>
  <c r="Z175" i="52"/>
  <c r="X175" i="52"/>
  <c r="W175" i="52"/>
  <c r="U175" i="52"/>
  <c r="T175" i="52"/>
  <c r="R175" i="52"/>
  <c r="Q175" i="52"/>
  <c r="O175" i="52"/>
  <c r="N175" i="52"/>
  <c r="L175" i="52"/>
  <c r="K175" i="52"/>
  <c r="I175" i="52"/>
  <c r="H175" i="52"/>
  <c r="AQ174" i="52"/>
  <c r="AN174" i="52"/>
  <c r="AK174" i="52"/>
  <c r="AH174" i="52"/>
  <c r="AE174" i="52"/>
  <c r="AB174" i="52"/>
  <c r="Y174" i="52"/>
  <c r="V174" i="52"/>
  <c r="S174" i="52"/>
  <c r="P174" i="52"/>
  <c r="M174" i="52"/>
  <c r="J174" i="52"/>
  <c r="F174" i="52"/>
  <c r="E174" i="52"/>
  <c r="AN173" i="52"/>
  <c r="AK173" i="52"/>
  <c r="AH173" i="52"/>
  <c r="AE173" i="52"/>
  <c r="AB173" i="52"/>
  <c r="Y173" i="52"/>
  <c r="V173" i="52"/>
  <c r="S173" i="52"/>
  <c r="P173" i="52"/>
  <c r="M173" i="52"/>
  <c r="J173" i="52"/>
  <c r="F173" i="52"/>
  <c r="E173" i="52"/>
  <c r="AQ172" i="52"/>
  <c r="AN172" i="52"/>
  <c r="AK172" i="52"/>
  <c r="AH172" i="52"/>
  <c r="AE172" i="52"/>
  <c r="AB172" i="52"/>
  <c r="Y172" i="52"/>
  <c r="V172" i="52"/>
  <c r="S172" i="52"/>
  <c r="P172" i="52"/>
  <c r="M172" i="52"/>
  <c r="J172" i="52"/>
  <c r="F172" i="52"/>
  <c r="E172" i="52"/>
  <c r="AQ171" i="52"/>
  <c r="AN171" i="52"/>
  <c r="AK171" i="52"/>
  <c r="AH171" i="52"/>
  <c r="AE171" i="52"/>
  <c r="AB171" i="52"/>
  <c r="Y171" i="52"/>
  <c r="V171" i="52"/>
  <c r="S171" i="52"/>
  <c r="P171" i="52"/>
  <c r="M171" i="52"/>
  <c r="J171" i="52"/>
  <c r="F171" i="52"/>
  <c r="E171" i="52"/>
  <c r="AP170" i="52"/>
  <c r="AO170" i="52"/>
  <c r="AM170" i="52"/>
  <c r="AL170" i="52"/>
  <c r="AJ170" i="52"/>
  <c r="AI170" i="52"/>
  <c r="AG170" i="52"/>
  <c r="AF170" i="52"/>
  <c r="AD170" i="52"/>
  <c r="AC170" i="52"/>
  <c r="AA170" i="52"/>
  <c r="Z170" i="52"/>
  <c r="X170" i="52"/>
  <c r="W170" i="52"/>
  <c r="U170" i="52"/>
  <c r="T170" i="52"/>
  <c r="R170" i="52"/>
  <c r="Q170" i="52"/>
  <c r="O170" i="52"/>
  <c r="N170" i="52"/>
  <c r="L170" i="52"/>
  <c r="K170" i="52"/>
  <c r="I170" i="52"/>
  <c r="H170" i="52"/>
  <c r="AQ169" i="52"/>
  <c r="AN169" i="52"/>
  <c r="AK169" i="52"/>
  <c r="AH169" i="52"/>
  <c r="AE169" i="52"/>
  <c r="AB169" i="52"/>
  <c r="Y169" i="52"/>
  <c r="V169" i="52"/>
  <c r="S169" i="52"/>
  <c r="P169" i="52"/>
  <c r="M169" i="52"/>
  <c r="J169" i="52"/>
  <c r="F169" i="52"/>
  <c r="E169" i="52"/>
  <c r="AN168" i="52"/>
  <c r="AK168" i="52"/>
  <c r="AH168" i="52"/>
  <c r="AE168" i="52"/>
  <c r="AB168" i="52"/>
  <c r="Y168" i="52"/>
  <c r="V168" i="52"/>
  <c r="S168" i="52"/>
  <c r="P168" i="52"/>
  <c r="M168" i="52"/>
  <c r="J168" i="52"/>
  <c r="F168" i="52"/>
  <c r="E168" i="52"/>
  <c r="AQ167" i="52"/>
  <c r="AN167" i="52"/>
  <c r="AK167" i="52"/>
  <c r="AH167" i="52"/>
  <c r="AE167" i="52"/>
  <c r="AB167" i="52"/>
  <c r="Y167" i="52"/>
  <c r="V167" i="52"/>
  <c r="S167" i="52"/>
  <c r="P167" i="52"/>
  <c r="M167" i="52"/>
  <c r="J167" i="52"/>
  <c r="F167" i="52"/>
  <c r="E167" i="52"/>
  <c r="AQ166" i="52"/>
  <c r="AN166" i="52"/>
  <c r="AK166" i="52"/>
  <c r="AH166" i="52"/>
  <c r="AE166" i="52"/>
  <c r="AB166" i="52"/>
  <c r="Y166" i="52"/>
  <c r="V166" i="52"/>
  <c r="S166" i="52"/>
  <c r="P166" i="52"/>
  <c r="M166" i="52"/>
  <c r="J166" i="52"/>
  <c r="F166" i="52"/>
  <c r="E166" i="52"/>
  <c r="AP165" i="52"/>
  <c r="AO165" i="52"/>
  <c r="AM165" i="52"/>
  <c r="AL165" i="52"/>
  <c r="AJ165" i="52"/>
  <c r="AI165" i="52"/>
  <c r="AG165" i="52"/>
  <c r="AF165" i="52"/>
  <c r="AD165" i="52"/>
  <c r="AC165" i="52"/>
  <c r="AA165" i="52"/>
  <c r="Z165" i="52"/>
  <c r="X165" i="52"/>
  <c r="W165" i="52"/>
  <c r="U165" i="52"/>
  <c r="T165" i="52"/>
  <c r="R165" i="52"/>
  <c r="Q165" i="52"/>
  <c r="O165" i="52"/>
  <c r="N165" i="52"/>
  <c r="L165" i="52"/>
  <c r="K165" i="52"/>
  <c r="I165" i="52"/>
  <c r="H165" i="52"/>
  <c r="AQ164" i="52"/>
  <c r="AN164" i="52"/>
  <c r="AK164" i="52"/>
  <c r="AH164" i="52"/>
  <c r="AE164" i="52"/>
  <c r="AB164" i="52"/>
  <c r="Y164" i="52"/>
  <c r="V164" i="52"/>
  <c r="S164" i="52"/>
  <c r="P164" i="52"/>
  <c r="M164" i="52"/>
  <c r="J164" i="52"/>
  <c r="F164" i="52"/>
  <c r="E164" i="52"/>
  <c r="AN163" i="52"/>
  <c r="AK163" i="52"/>
  <c r="AH163" i="52"/>
  <c r="AE163" i="52"/>
  <c r="AB163" i="52"/>
  <c r="Y163" i="52"/>
  <c r="V163" i="52"/>
  <c r="S163" i="52"/>
  <c r="P163" i="52"/>
  <c r="M163" i="52"/>
  <c r="J163" i="52"/>
  <c r="F163" i="52"/>
  <c r="E163" i="52"/>
  <c r="AQ162" i="52"/>
  <c r="AN162" i="52"/>
  <c r="AK162" i="52"/>
  <c r="AH162" i="52"/>
  <c r="AE162" i="52"/>
  <c r="AB162" i="52"/>
  <c r="Y162" i="52"/>
  <c r="V162" i="52"/>
  <c r="S162" i="52"/>
  <c r="P162" i="52"/>
  <c r="M162" i="52"/>
  <c r="J162" i="52"/>
  <c r="F162" i="52"/>
  <c r="E162" i="52"/>
  <c r="AQ161" i="52"/>
  <c r="AN161" i="52"/>
  <c r="AK161" i="52"/>
  <c r="AH161" i="52"/>
  <c r="AE161" i="52"/>
  <c r="AB161" i="52"/>
  <c r="Y161" i="52"/>
  <c r="V161" i="52"/>
  <c r="S161" i="52"/>
  <c r="P161" i="52"/>
  <c r="M161" i="52"/>
  <c r="J161" i="52"/>
  <c r="F161" i="52"/>
  <c r="E161" i="52"/>
  <c r="AP160" i="52"/>
  <c r="AO160" i="52"/>
  <c r="AM160" i="52"/>
  <c r="AL160" i="52"/>
  <c r="AJ160" i="52"/>
  <c r="AI160" i="52"/>
  <c r="AG160" i="52"/>
  <c r="AF160" i="52"/>
  <c r="AD160" i="52"/>
  <c r="AC160" i="52"/>
  <c r="AA160" i="52"/>
  <c r="Z160" i="52"/>
  <c r="X160" i="52"/>
  <c r="W160" i="52"/>
  <c r="U160" i="52"/>
  <c r="T160" i="52"/>
  <c r="R160" i="52"/>
  <c r="Q160" i="52"/>
  <c r="O160" i="52"/>
  <c r="N160" i="52"/>
  <c r="L160" i="52"/>
  <c r="K160" i="52"/>
  <c r="I160" i="52"/>
  <c r="H160" i="52"/>
  <c r="AQ159" i="52"/>
  <c r="AN159" i="52"/>
  <c r="AK159" i="52"/>
  <c r="AH159" i="52"/>
  <c r="AE159" i="52"/>
  <c r="AB159" i="52"/>
  <c r="Y159" i="52"/>
  <c r="V159" i="52"/>
  <c r="S159" i="52"/>
  <c r="P159" i="52"/>
  <c r="M159" i="52"/>
  <c r="J159" i="52"/>
  <c r="F159" i="52"/>
  <c r="E159" i="52"/>
  <c r="AN158" i="52"/>
  <c r="AK158" i="52"/>
  <c r="AH158" i="52"/>
  <c r="AE158" i="52"/>
  <c r="AB158" i="52"/>
  <c r="Y158" i="52"/>
  <c r="V158" i="52"/>
  <c r="S158" i="52"/>
  <c r="P158" i="52"/>
  <c r="M158" i="52"/>
  <c r="J158" i="52"/>
  <c r="F158" i="52"/>
  <c r="AQ157" i="52"/>
  <c r="AN157" i="52"/>
  <c r="AK157" i="52"/>
  <c r="AH157" i="52"/>
  <c r="AE157" i="52"/>
  <c r="AB157" i="52"/>
  <c r="Y157" i="52"/>
  <c r="V157" i="52"/>
  <c r="S157" i="52"/>
  <c r="P157" i="52"/>
  <c r="M157" i="52"/>
  <c r="J157" i="52"/>
  <c r="F157" i="52"/>
  <c r="AQ156" i="52"/>
  <c r="AN156" i="52"/>
  <c r="AK156" i="52"/>
  <c r="AH156" i="52"/>
  <c r="AE156" i="52"/>
  <c r="AB156" i="52"/>
  <c r="Y156" i="52"/>
  <c r="V156" i="52"/>
  <c r="S156" i="52"/>
  <c r="P156" i="52"/>
  <c r="M156" i="52"/>
  <c r="J156" i="52"/>
  <c r="F156" i="52"/>
  <c r="E156" i="52"/>
  <c r="AP155" i="52"/>
  <c r="AO155" i="52"/>
  <c r="AM155" i="52"/>
  <c r="AL155" i="52"/>
  <c r="AJ155" i="52"/>
  <c r="AG155" i="52"/>
  <c r="AF155" i="52"/>
  <c r="AD155" i="52"/>
  <c r="AC155" i="52"/>
  <c r="AA155" i="52"/>
  <c r="Z155" i="52"/>
  <c r="X155" i="52"/>
  <c r="W155" i="52"/>
  <c r="U155" i="52"/>
  <c r="T155" i="52"/>
  <c r="R155" i="52"/>
  <c r="Q155" i="52"/>
  <c r="O155" i="52"/>
  <c r="N155" i="52"/>
  <c r="L155" i="52"/>
  <c r="K155" i="52"/>
  <c r="I155" i="52"/>
  <c r="H155" i="52"/>
  <c r="AQ154" i="52"/>
  <c r="AN154" i="52"/>
  <c r="AK154" i="52"/>
  <c r="AH154" i="52"/>
  <c r="AE154" i="52"/>
  <c r="AB154" i="52"/>
  <c r="Y154" i="52"/>
  <c r="V154" i="52"/>
  <c r="S154" i="52"/>
  <c r="P154" i="52"/>
  <c r="M154" i="52"/>
  <c r="J154" i="52"/>
  <c r="F154" i="52"/>
  <c r="E154" i="52"/>
  <c r="AN153" i="52"/>
  <c r="AK153" i="52"/>
  <c r="AH153" i="52"/>
  <c r="AE153" i="52"/>
  <c r="AB153" i="52"/>
  <c r="Y153" i="52"/>
  <c r="V153" i="52"/>
  <c r="S153" i="52"/>
  <c r="P153" i="52"/>
  <c r="M153" i="52"/>
  <c r="J153" i="52"/>
  <c r="F153" i="52"/>
  <c r="E153" i="52"/>
  <c r="AQ152" i="52"/>
  <c r="AN152" i="52"/>
  <c r="AK152" i="52"/>
  <c r="AH152" i="52"/>
  <c r="AE152" i="52"/>
  <c r="AB152" i="52"/>
  <c r="Y152" i="52"/>
  <c r="V152" i="52"/>
  <c r="S152" i="52"/>
  <c r="P152" i="52"/>
  <c r="M152" i="52"/>
  <c r="J152" i="52"/>
  <c r="F152" i="52"/>
  <c r="E152" i="52"/>
  <c r="AQ151" i="52"/>
  <c r="AN151" i="52"/>
  <c r="AK151" i="52"/>
  <c r="AH151" i="52"/>
  <c r="AE151" i="52"/>
  <c r="AB151" i="52"/>
  <c r="Y151" i="52"/>
  <c r="V151" i="52"/>
  <c r="S151" i="52"/>
  <c r="P151" i="52"/>
  <c r="M151" i="52"/>
  <c r="J151" i="52"/>
  <c r="F151" i="52"/>
  <c r="E151" i="52"/>
  <c r="AP150" i="52"/>
  <c r="AO150" i="52"/>
  <c r="AM150" i="52"/>
  <c r="AL150" i="52"/>
  <c r="AJ150" i="52"/>
  <c r="AI150" i="52"/>
  <c r="AG150" i="52"/>
  <c r="AF150" i="52"/>
  <c r="AD150" i="52"/>
  <c r="AC150" i="52"/>
  <c r="AA150" i="52"/>
  <c r="Z150" i="52"/>
  <c r="X150" i="52"/>
  <c r="W150" i="52"/>
  <c r="U150" i="52"/>
  <c r="T150" i="52"/>
  <c r="R150" i="52"/>
  <c r="Q150" i="52"/>
  <c r="O150" i="52"/>
  <c r="N150" i="52"/>
  <c r="L150" i="52"/>
  <c r="K150" i="52"/>
  <c r="I150" i="52"/>
  <c r="H150" i="52"/>
  <c r="AQ149" i="52"/>
  <c r="AN149" i="52"/>
  <c r="AK149" i="52"/>
  <c r="AH149" i="52"/>
  <c r="AE149" i="52"/>
  <c r="AB149" i="52"/>
  <c r="Y149" i="52"/>
  <c r="V149" i="52"/>
  <c r="S149" i="52"/>
  <c r="P149" i="52"/>
  <c r="M149" i="52"/>
  <c r="J149" i="52"/>
  <c r="F149" i="52"/>
  <c r="E149" i="52"/>
  <c r="AN148" i="52"/>
  <c r="AN637" i="52" s="1"/>
  <c r="AK148" i="52"/>
  <c r="AK637" i="52" s="1"/>
  <c r="AH148" i="52"/>
  <c r="AH637" i="52" s="1"/>
  <c r="AE148" i="52"/>
  <c r="AE637" i="52" s="1"/>
  <c r="AB148" i="52"/>
  <c r="Y148" i="52"/>
  <c r="Y637" i="52" s="1"/>
  <c r="V148" i="52"/>
  <c r="V637" i="52" s="1"/>
  <c r="S148" i="52"/>
  <c r="S637" i="52" s="1"/>
  <c r="P148" i="52"/>
  <c r="P637" i="52" s="1"/>
  <c r="M148" i="52"/>
  <c r="M637" i="52" s="1"/>
  <c r="J148" i="52"/>
  <c r="J637" i="52" s="1"/>
  <c r="F148" i="52"/>
  <c r="E148" i="52"/>
  <c r="AQ147" i="52"/>
  <c r="AN147" i="52"/>
  <c r="AN636" i="52" s="1"/>
  <c r="AK147" i="52"/>
  <c r="AK636" i="52" s="1"/>
  <c r="AH147" i="52"/>
  <c r="AH636" i="52" s="1"/>
  <c r="AE147" i="52"/>
  <c r="AE636" i="52" s="1"/>
  <c r="AB147" i="52"/>
  <c r="Y147" i="52"/>
  <c r="Y636" i="52" s="1"/>
  <c r="V147" i="52"/>
  <c r="V636" i="52" s="1"/>
  <c r="S147" i="52"/>
  <c r="S636" i="52" s="1"/>
  <c r="P147" i="52"/>
  <c r="M147" i="52"/>
  <c r="M636" i="52" s="1"/>
  <c r="J147" i="52"/>
  <c r="J636" i="52" s="1"/>
  <c r="F147" i="52"/>
  <c r="AQ146" i="52"/>
  <c r="AN146" i="52"/>
  <c r="AK146" i="52"/>
  <c r="AH146" i="52"/>
  <c r="AE146" i="52"/>
  <c r="AB146" i="52"/>
  <c r="Y146" i="52"/>
  <c r="V146" i="52"/>
  <c r="S146" i="52"/>
  <c r="P146" i="52"/>
  <c r="M146" i="52"/>
  <c r="J146" i="52"/>
  <c r="F146" i="52"/>
  <c r="E146" i="52"/>
  <c r="AP145" i="52"/>
  <c r="AO145" i="52"/>
  <c r="AM145" i="52"/>
  <c r="AL145" i="52"/>
  <c r="AJ145" i="52"/>
  <c r="AI145" i="52"/>
  <c r="AG145" i="52"/>
  <c r="AF145" i="52"/>
  <c r="AD145" i="52"/>
  <c r="AC145" i="52"/>
  <c r="AA145" i="52"/>
  <c r="Z145" i="52"/>
  <c r="X145" i="52"/>
  <c r="W145" i="52"/>
  <c r="U145" i="52"/>
  <c r="T145" i="52"/>
  <c r="R145" i="52"/>
  <c r="Q145" i="52"/>
  <c r="O145" i="52"/>
  <c r="N145" i="52"/>
  <c r="L145" i="52"/>
  <c r="K145" i="52"/>
  <c r="I145" i="52"/>
  <c r="H145" i="52"/>
  <c r="AQ144" i="52"/>
  <c r="AN144" i="52"/>
  <c r="AK144" i="52"/>
  <c r="AH144" i="52"/>
  <c r="AE144" i="52"/>
  <c r="AB144" i="52"/>
  <c r="Y144" i="52"/>
  <c r="V144" i="52"/>
  <c r="S144" i="52"/>
  <c r="P144" i="52"/>
  <c r="M144" i="52"/>
  <c r="J144" i="52"/>
  <c r="F144" i="52"/>
  <c r="E144" i="52"/>
  <c r="AN143" i="52"/>
  <c r="AK143" i="52"/>
  <c r="AH143" i="52"/>
  <c r="AE143" i="52"/>
  <c r="AB143" i="52"/>
  <c r="Y143" i="52"/>
  <c r="V143" i="52"/>
  <c r="S143" i="52"/>
  <c r="P143" i="52"/>
  <c r="M143" i="52"/>
  <c r="J143" i="52"/>
  <c r="F143" i="52"/>
  <c r="E143" i="52"/>
  <c r="AQ142" i="52"/>
  <c r="AN142" i="52"/>
  <c r="AK142" i="52"/>
  <c r="AH142" i="52"/>
  <c r="V142" i="52"/>
  <c r="S142" i="52"/>
  <c r="P142" i="52"/>
  <c r="M142" i="52"/>
  <c r="J142" i="52"/>
  <c r="F142" i="52"/>
  <c r="E142" i="52"/>
  <c r="AQ141" i="52"/>
  <c r="AN141" i="52"/>
  <c r="AK141" i="52"/>
  <c r="AH141" i="52"/>
  <c r="AE141" i="52"/>
  <c r="AB141" i="52"/>
  <c r="Y141" i="52"/>
  <c r="V141" i="52"/>
  <c r="S141" i="52"/>
  <c r="P141" i="52"/>
  <c r="M141" i="52"/>
  <c r="J141" i="52"/>
  <c r="F141" i="52"/>
  <c r="E141" i="52"/>
  <c r="AP140" i="52"/>
  <c r="AO140" i="52"/>
  <c r="AM140" i="52"/>
  <c r="AL140" i="52"/>
  <c r="AJ140" i="52"/>
  <c r="AI140" i="52"/>
  <c r="AG140" i="52"/>
  <c r="AF140" i="52"/>
  <c r="AD140" i="52"/>
  <c r="AC140" i="52"/>
  <c r="AA140" i="52"/>
  <c r="Z140" i="52"/>
  <c r="X140" i="52"/>
  <c r="W140" i="52"/>
  <c r="U140" i="52"/>
  <c r="T140" i="52"/>
  <c r="R140" i="52"/>
  <c r="Q140" i="52"/>
  <c r="O140" i="52"/>
  <c r="N140" i="52"/>
  <c r="L140" i="52"/>
  <c r="K140" i="52"/>
  <c r="I140" i="52"/>
  <c r="H140" i="52"/>
  <c r="AQ139" i="52"/>
  <c r="AN139" i="52"/>
  <c r="AK139" i="52"/>
  <c r="AH139" i="52"/>
  <c r="AE139" i="52"/>
  <c r="AB139" i="52"/>
  <c r="Y139" i="52"/>
  <c r="V139" i="52"/>
  <c r="S139" i="52"/>
  <c r="P139" i="52"/>
  <c r="M139" i="52"/>
  <c r="J139" i="52"/>
  <c r="F139" i="52"/>
  <c r="E139" i="52"/>
  <c r="AN138" i="52"/>
  <c r="AK138" i="52"/>
  <c r="AH138" i="52"/>
  <c r="AE138" i="52"/>
  <c r="AB138" i="52"/>
  <c r="Y138" i="52"/>
  <c r="V138" i="52"/>
  <c r="S138" i="52"/>
  <c r="P138" i="52"/>
  <c r="M138" i="52"/>
  <c r="J138" i="52"/>
  <c r="F138" i="52"/>
  <c r="E138" i="52"/>
  <c r="AQ137" i="52"/>
  <c r="AN137" i="52"/>
  <c r="AK137" i="52"/>
  <c r="AH137" i="52"/>
  <c r="AE137" i="52"/>
  <c r="AB137" i="52"/>
  <c r="Y137" i="52"/>
  <c r="V137" i="52"/>
  <c r="S137" i="52"/>
  <c r="P137" i="52"/>
  <c r="M137" i="52"/>
  <c r="J137" i="52"/>
  <c r="F137" i="52"/>
  <c r="E137" i="52"/>
  <c r="AQ136" i="52"/>
  <c r="AN136" i="52"/>
  <c r="AK136" i="52"/>
  <c r="AH136" i="52"/>
  <c r="AE136" i="52"/>
  <c r="AB136" i="52"/>
  <c r="Y136" i="52"/>
  <c r="V136" i="52"/>
  <c r="S136" i="52"/>
  <c r="P136" i="52"/>
  <c r="M136" i="52"/>
  <c r="J136" i="52"/>
  <c r="F136" i="52"/>
  <c r="E136" i="52"/>
  <c r="AP135" i="52"/>
  <c r="AO135" i="52"/>
  <c r="AM135" i="52"/>
  <c r="AL135" i="52"/>
  <c r="AJ135" i="52"/>
  <c r="AI135" i="52"/>
  <c r="AG135" i="52"/>
  <c r="AF135" i="52"/>
  <c r="AD135" i="52"/>
  <c r="AC135" i="52"/>
  <c r="AA135" i="52"/>
  <c r="Z135" i="52"/>
  <c r="X135" i="52"/>
  <c r="W135" i="52"/>
  <c r="U135" i="52"/>
  <c r="T135" i="52"/>
  <c r="R135" i="52"/>
  <c r="Q135" i="52"/>
  <c r="O135" i="52"/>
  <c r="N135" i="52"/>
  <c r="L135" i="52"/>
  <c r="K135" i="52"/>
  <c r="I135" i="52"/>
  <c r="H135" i="52"/>
  <c r="AQ134" i="52"/>
  <c r="AN134" i="52"/>
  <c r="AK134" i="52"/>
  <c r="AH134" i="52"/>
  <c r="AE134" i="52"/>
  <c r="AB134" i="52"/>
  <c r="Y134" i="52"/>
  <c r="V134" i="52"/>
  <c r="S134" i="52"/>
  <c r="P134" i="52"/>
  <c r="M134" i="52"/>
  <c r="J134" i="52"/>
  <c r="F134" i="52"/>
  <c r="E134" i="52"/>
  <c r="AN133" i="52"/>
  <c r="AK133" i="52"/>
  <c r="AH133" i="52"/>
  <c r="AE133" i="52"/>
  <c r="AB133" i="52"/>
  <c r="Y133" i="52"/>
  <c r="V133" i="52"/>
  <c r="S133" i="52"/>
  <c r="P133" i="52"/>
  <c r="M133" i="52"/>
  <c r="J133" i="52"/>
  <c r="F133" i="52"/>
  <c r="E133" i="52"/>
  <c r="AQ132" i="52"/>
  <c r="AN132" i="52"/>
  <c r="AK132" i="52"/>
  <c r="AH132" i="52"/>
  <c r="AE132" i="52"/>
  <c r="AB132" i="52"/>
  <c r="Y132" i="52"/>
  <c r="V132" i="52"/>
  <c r="S132" i="52"/>
  <c r="P132" i="52"/>
  <c r="M132" i="52"/>
  <c r="J132" i="52"/>
  <c r="F132" i="52"/>
  <c r="E132" i="52"/>
  <c r="AQ131" i="52"/>
  <c r="AN131" i="52"/>
  <c r="AK131" i="52"/>
  <c r="AH131" i="52"/>
  <c r="AE131" i="52"/>
  <c r="AB131" i="52"/>
  <c r="Y131" i="52"/>
  <c r="V131" i="52"/>
  <c r="S131" i="52"/>
  <c r="P131" i="52"/>
  <c r="M131" i="52"/>
  <c r="J131" i="52"/>
  <c r="F131" i="52"/>
  <c r="E131" i="52"/>
  <c r="AP130" i="52"/>
  <c r="AO130" i="52"/>
  <c r="AM130" i="52"/>
  <c r="AL130" i="52"/>
  <c r="AJ130" i="52"/>
  <c r="AI130" i="52"/>
  <c r="AG130" i="52"/>
  <c r="AF130" i="52"/>
  <c r="AD130" i="52"/>
  <c r="AC130" i="52"/>
  <c r="AA130" i="52"/>
  <c r="Z130" i="52"/>
  <c r="X130" i="52"/>
  <c r="W130" i="52"/>
  <c r="U130" i="52"/>
  <c r="T130" i="52"/>
  <c r="R130" i="52"/>
  <c r="Q130" i="52"/>
  <c r="O130" i="52"/>
  <c r="N130" i="52"/>
  <c r="L130" i="52"/>
  <c r="K130" i="52"/>
  <c r="I130" i="52"/>
  <c r="H130" i="52"/>
  <c r="Z128" i="52"/>
  <c r="W127" i="52"/>
  <c r="AQ119" i="52"/>
  <c r="AN119" i="52"/>
  <c r="AK119" i="52"/>
  <c r="AH119" i="52"/>
  <c r="AE119" i="52"/>
  <c r="AB119" i="52"/>
  <c r="Y119" i="52"/>
  <c r="V119" i="52"/>
  <c r="S119" i="52"/>
  <c r="P119" i="52"/>
  <c r="M119" i="52"/>
  <c r="J119" i="52"/>
  <c r="F119" i="52"/>
  <c r="E119" i="52"/>
  <c r="AQ118" i="52"/>
  <c r="AN118" i="52"/>
  <c r="AK118" i="52"/>
  <c r="AH118" i="52"/>
  <c r="AE118" i="52"/>
  <c r="AB118" i="52"/>
  <c r="Y118" i="52"/>
  <c r="V118" i="52"/>
  <c r="S118" i="52"/>
  <c r="P118" i="52"/>
  <c r="M118" i="52"/>
  <c r="J118" i="52"/>
  <c r="F118" i="52"/>
  <c r="AQ117" i="52"/>
  <c r="AN117" i="52"/>
  <c r="AK117" i="52"/>
  <c r="AH117" i="52"/>
  <c r="AE117" i="52"/>
  <c r="AB117" i="52"/>
  <c r="Y117" i="52"/>
  <c r="V117" i="52"/>
  <c r="S117" i="52"/>
  <c r="P117" i="52"/>
  <c r="M117" i="52"/>
  <c r="J117" i="52"/>
  <c r="F117" i="52"/>
  <c r="E117" i="52"/>
  <c r="AP116" i="52"/>
  <c r="AO116" i="52"/>
  <c r="AM116" i="52"/>
  <c r="AL116" i="52"/>
  <c r="AJ116" i="52"/>
  <c r="AI116" i="52"/>
  <c r="AG116" i="52"/>
  <c r="AF116" i="52"/>
  <c r="AD116" i="52"/>
  <c r="AC116" i="52"/>
  <c r="AA116" i="52"/>
  <c r="Z116" i="52"/>
  <c r="X116" i="52"/>
  <c r="W116" i="52"/>
  <c r="U116" i="52"/>
  <c r="T116" i="52"/>
  <c r="R116" i="52"/>
  <c r="Q116" i="52"/>
  <c r="O116" i="52"/>
  <c r="N116" i="52"/>
  <c r="L116" i="52"/>
  <c r="K116" i="52"/>
  <c r="I116" i="52"/>
  <c r="H116" i="52"/>
  <c r="AQ115" i="52"/>
  <c r="AN115" i="52"/>
  <c r="AK115" i="52"/>
  <c r="AH115" i="52"/>
  <c r="AE115" i="52"/>
  <c r="AB115" i="52"/>
  <c r="Y115" i="52"/>
  <c r="V115" i="52"/>
  <c r="S115" i="52"/>
  <c r="P115" i="52"/>
  <c r="M115" i="52"/>
  <c r="J115" i="52"/>
  <c r="F115" i="52"/>
  <c r="E115" i="52"/>
  <c r="AQ114" i="52"/>
  <c r="AN114" i="52"/>
  <c r="AK114" i="52"/>
  <c r="AH114" i="52"/>
  <c r="AE114" i="52"/>
  <c r="Z114" i="52"/>
  <c r="Y114" i="52"/>
  <c r="V114" i="52"/>
  <c r="S114" i="52"/>
  <c r="P114" i="52"/>
  <c r="M114" i="52"/>
  <c r="J114" i="52"/>
  <c r="F114" i="52"/>
  <c r="AQ113" i="52"/>
  <c r="AN113" i="52"/>
  <c r="AK113" i="52"/>
  <c r="AH113" i="52"/>
  <c r="AE113" i="52"/>
  <c r="AB113" i="52"/>
  <c r="Y113" i="52"/>
  <c r="V113" i="52"/>
  <c r="S113" i="52"/>
  <c r="P113" i="52"/>
  <c r="M113" i="52"/>
  <c r="J113" i="52"/>
  <c r="F113" i="52"/>
  <c r="E113" i="52"/>
  <c r="AP112" i="52"/>
  <c r="AO112" i="52"/>
  <c r="AM112" i="52"/>
  <c r="AL112" i="52"/>
  <c r="AJ112" i="52"/>
  <c r="AI112" i="52"/>
  <c r="AG112" i="52"/>
  <c r="AF112" i="52"/>
  <c r="AD112" i="52"/>
  <c r="AC112" i="52"/>
  <c r="AA112" i="52"/>
  <c r="X112" i="52"/>
  <c r="W112" i="52"/>
  <c r="U112" i="52"/>
  <c r="T112" i="52"/>
  <c r="R112" i="52"/>
  <c r="Q112" i="52"/>
  <c r="O112" i="52"/>
  <c r="N112" i="52"/>
  <c r="L112" i="52"/>
  <c r="K112" i="52"/>
  <c r="I112" i="52"/>
  <c r="H112" i="52"/>
  <c r="AQ111" i="52"/>
  <c r="AN111" i="52"/>
  <c r="AK111" i="52"/>
  <c r="AH111" i="52"/>
  <c r="AE111" i="52"/>
  <c r="AB111" i="52"/>
  <c r="Y111" i="52"/>
  <c r="V111" i="52"/>
  <c r="S111" i="52"/>
  <c r="P111" i="52"/>
  <c r="M111" i="52"/>
  <c r="J111" i="52"/>
  <c r="F111" i="52"/>
  <c r="E111" i="52"/>
  <c r="AQ110" i="52"/>
  <c r="AN110" i="52"/>
  <c r="AK110" i="52"/>
  <c r="AH110" i="52"/>
  <c r="AE110" i="52"/>
  <c r="AB110" i="52"/>
  <c r="Y110" i="52"/>
  <c r="V110" i="52"/>
  <c r="S110" i="52"/>
  <c r="P110" i="52"/>
  <c r="M110" i="52"/>
  <c r="J110" i="52"/>
  <c r="F110" i="52"/>
  <c r="E110" i="52"/>
  <c r="AQ109" i="52"/>
  <c r="AN109" i="52"/>
  <c r="AK109" i="52"/>
  <c r="AH109" i="52"/>
  <c r="AE109" i="52"/>
  <c r="AB109" i="52"/>
  <c r="Y109" i="52"/>
  <c r="V109" i="52"/>
  <c r="S109" i="52"/>
  <c r="P109" i="52"/>
  <c r="M109" i="52"/>
  <c r="J109" i="52"/>
  <c r="F109" i="52"/>
  <c r="E109" i="52"/>
  <c r="AP108" i="52"/>
  <c r="AO108" i="52"/>
  <c r="AM108" i="52"/>
  <c r="AL108" i="52"/>
  <c r="AJ108" i="52"/>
  <c r="AI108" i="52"/>
  <c r="AG108" i="52"/>
  <c r="AF108" i="52"/>
  <c r="AD108" i="52"/>
  <c r="AC108" i="52"/>
  <c r="AA108" i="52"/>
  <c r="Z108" i="52"/>
  <c r="X108" i="52"/>
  <c r="W108" i="52"/>
  <c r="U108" i="52"/>
  <c r="T108" i="52"/>
  <c r="R108" i="52"/>
  <c r="Q108" i="52"/>
  <c r="O108" i="52"/>
  <c r="N108" i="52"/>
  <c r="L108" i="52"/>
  <c r="K108" i="52"/>
  <c r="I108" i="52"/>
  <c r="H108" i="52"/>
  <c r="AQ107" i="52"/>
  <c r="AN107" i="52"/>
  <c r="AK107" i="52"/>
  <c r="AH107" i="52"/>
  <c r="AE107" i="52"/>
  <c r="AB107" i="52"/>
  <c r="Y107" i="52"/>
  <c r="V107" i="52"/>
  <c r="S107" i="52"/>
  <c r="P107" i="52"/>
  <c r="M107" i="52"/>
  <c r="J107" i="52"/>
  <c r="F107" i="52"/>
  <c r="E107" i="52"/>
  <c r="AQ106" i="52"/>
  <c r="AN106" i="52"/>
  <c r="AK106" i="52"/>
  <c r="AH106" i="52"/>
  <c r="AE106" i="52"/>
  <c r="AB106" i="52"/>
  <c r="Y106" i="52"/>
  <c r="V106" i="52"/>
  <c r="S106" i="52"/>
  <c r="P106" i="52"/>
  <c r="M106" i="52"/>
  <c r="J106" i="52"/>
  <c r="F106" i="52"/>
  <c r="E106" i="52"/>
  <c r="AQ105" i="52"/>
  <c r="AN105" i="52"/>
  <c r="AK105" i="52"/>
  <c r="AH105" i="52"/>
  <c r="AE105" i="52"/>
  <c r="AB105" i="52"/>
  <c r="Y105" i="52"/>
  <c r="V105" i="52"/>
  <c r="S105" i="52"/>
  <c r="P105" i="52"/>
  <c r="M105" i="52"/>
  <c r="J105" i="52"/>
  <c r="F105" i="52"/>
  <c r="E105" i="52"/>
  <c r="AP104" i="52"/>
  <c r="AO104" i="52"/>
  <c r="AM104" i="52"/>
  <c r="AL104" i="52"/>
  <c r="AJ104" i="52"/>
  <c r="AI104" i="52"/>
  <c r="AG104" i="52"/>
  <c r="AF104" i="52"/>
  <c r="AD104" i="52"/>
  <c r="AC104" i="52"/>
  <c r="AA104" i="52"/>
  <c r="Z104" i="52"/>
  <c r="X104" i="52"/>
  <c r="W104" i="52"/>
  <c r="U104" i="52"/>
  <c r="T104" i="52"/>
  <c r="R104" i="52"/>
  <c r="Q104" i="52"/>
  <c r="O104" i="52"/>
  <c r="N104" i="52"/>
  <c r="L104" i="52"/>
  <c r="K104" i="52"/>
  <c r="I104" i="52"/>
  <c r="H104" i="52"/>
  <c r="AQ103" i="52"/>
  <c r="AN103" i="52"/>
  <c r="AK103" i="52"/>
  <c r="AH103" i="52"/>
  <c r="AE103" i="52"/>
  <c r="AB103" i="52"/>
  <c r="Y103" i="52"/>
  <c r="V103" i="52"/>
  <c r="S103" i="52"/>
  <c r="P103" i="52"/>
  <c r="M103" i="52"/>
  <c r="J103" i="52"/>
  <c r="F103" i="52"/>
  <c r="E103" i="52"/>
  <c r="AQ102" i="52"/>
  <c r="AN102" i="52"/>
  <c r="AK102" i="52"/>
  <c r="AH102" i="52"/>
  <c r="AE102" i="52"/>
  <c r="AB102" i="52"/>
  <c r="Y102" i="52"/>
  <c r="V102" i="52"/>
  <c r="S102" i="52"/>
  <c r="P102" i="52"/>
  <c r="M102" i="52"/>
  <c r="J102" i="52"/>
  <c r="F102" i="52"/>
  <c r="E102" i="52"/>
  <c r="AQ101" i="52"/>
  <c r="AN101" i="52"/>
  <c r="AK101" i="52"/>
  <c r="AH101" i="52"/>
  <c r="AE101" i="52"/>
  <c r="AB101" i="52"/>
  <c r="Y101" i="52"/>
  <c r="V101" i="52"/>
  <c r="S101" i="52"/>
  <c r="P101" i="52"/>
  <c r="M101" i="52"/>
  <c r="J101" i="52"/>
  <c r="F101" i="52"/>
  <c r="E101" i="52"/>
  <c r="AP100" i="52"/>
  <c r="AO100" i="52"/>
  <c r="AM100" i="52"/>
  <c r="AL100" i="52"/>
  <c r="AJ100" i="52"/>
  <c r="AI100" i="52"/>
  <c r="AG100" i="52"/>
  <c r="AF100" i="52"/>
  <c r="AD100" i="52"/>
  <c r="AC100" i="52"/>
  <c r="AA100" i="52"/>
  <c r="Z100" i="52"/>
  <c r="X100" i="52"/>
  <c r="W100" i="52"/>
  <c r="U100" i="52"/>
  <c r="T100" i="52"/>
  <c r="R100" i="52"/>
  <c r="Q100" i="52"/>
  <c r="O100" i="52"/>
  <c r="N100" i="52"/>
  <c r="L100" i="52"/>
  <c r="K100" i="52"/>
  <c r="I100" i="52"/>
  <c r="H100" i="52"/>
  <c r="AQ99" i="52"/>
  <c r="AN99" i="52"/>
  <c r="AK99" i="52"/>
  <c r="AH99" i="52"/>
  <c r="AE99" i="52"/>
  <c r="AB99" i="52"/>
  <c r="Y99" i="52"/>
  <c r="V99" i="52"/>
  <c r="S99" i="52"/>
  <c r="P99" i="52"/>
  <c r="M99" i="52"/>
  <c r="J99" i="52"/>
  <c r="F99" i="52"/>
  <c r="E99" i="52"/>
  <c r="AO96" i="52"/>
  <c r="AN98" i="52"/>
  <c r="AK98" i="52"/>
  <c r="AH98" i="52"/>
  <c r="AE98" i="52"/>
  <c r="AB98" i="52"/>
  <c r="W98" i="52"/>
  <c r="E98" i="52" s="1"/>
  <c r="V98" i="52"/>
  <c r="S98" i="52"/>
  <c r="O98" i="52"/>
  <c r="O96" i="52" s="1"/>
  <c r="M98" i="52"/>
  <c r="J98" i="52"/>
  <c r="AQ97" i="52"/>
  <c r="AN97" i="52"/>
  <c r="AK97" i="52"/>
  <c r="AH97" i="52"/>
  <c r="AE97" i="52"/>
  <c r="AB97" i="52"/>
  <c r="Y97" i="52"/>
  <c r="V97" i="52"/>
  <c r="S97" i="52"/>
  <c r="P97" i="52"/>
  <c r="M97" i="52"/>
  <c r="J97" i="52"/>
  <c r="F97" i="52"/>
  <c r="E97" i="52"/>
  <c r="AP96" i="52"/>
  <c r="AM96" i="52"/>
  <c r="AL96" i="52"/>
  <c r="AJ96" i="52"/>
  <c r="AI96" i="52"/>
  <c r="AG96" i="52"/>
  <c r="AF96" i="52"/>
  <c r="AD96" i="52"/>
  <c r="AC96" i="52"/>
  <c r="AA96" i="52"/>
  <c r="Z96" i="52"/>
  <c r="X96" i="52"/>
  <c r="U96" i="52"/>
  <c r="T96" i="52"/>
  <c r="R96" i="52"/>
  <c r="Q96" i="52"/>
  <c r="N96" i="52"/>
  <c r="L96" i="52"/>
  <c r="K96" i="52"/>
  <c r="I96" i="52"/>
  <c r="H96" i="52"/>
  <c r="E95" i="52"/>
  <c r="AN95" i="52"/>
  <c r="AB95" i="52"/>
  <c r="Y95" i="52"/>
  <c r="V95" i="52"/>
  <c r="S95" i="52"/>
  <c r="O95" i="52"/>
  <c r="F95" i="52" s="1"/>
  <c r="M95" i="52"/>
  <c r="J95" i="52"/>
  <c r="AQ94" i="52"/>
  <c r="AN94" i="52"/>
  <c r="AK94" i="52"/>
  <c r="AH94" i="52"/>
  <c r="AE94" i="52"/>
  <c r="AB94" i="52"/>
  <c r="W94" i="52"/>
  <c r="Y94" i="52" s="1"/>
  <c r="V94" i="52"/>
  <c r="S94" i="52"/>
  <c r="O94" i="52"/>
  <c r="P94" i="52" s="1"/>
  <c r="M94" i="52"/>
  <c r="J94" i="52"/>
  <c r="AQ93" i="52"/>
  <c r="AN93" i="52"/>
  <c r="Z93" i="52"/>
  <c r="AB93" i="52" s="1"/>
  <c r="Y93" i="52"/>
  <c r="V93" i="52"/>
  <c r="S93" i="52"/>
  <c r="P93" i="52"/>
  <c r="M93" i="52"/>
  <c r="J93" i="52"/>
  <c r="F93" i="52"/>
  <c r="E93" i="52"/>
  <c r="AP92" i="52"/>
  <c r="AM92" i="52"/>
  <c r="AL92" i="52"/>
  <c r="AJ92" i="52"/>
  <c r="AI92" i="52"/>
  <c r="AG92" i="52"/>
  <c r="AF92" i="52"/>
  <c r="AD92" i="52"/>
  <c r="AC92" i="52"/>
  <c r="AA92" i="52"/>
  <c r="X92" i="52"/>
  <c r="U92" i="52"/>
  <c r="T92" i="52"/>
  <c r="R92" i="52"/>
  <c r="Q92" i="52"/>
  <c r="N92" i="52"/>
  <c r="L92" i="52"/>
  <c r="K92" i="52"/>
  <c r="I92" i="52"/>
  <c r="H92" i="52"/>
  <c r="AQ91" i="52"/>
  <c r="AN91" i="52"/>
  <c r="AK91" i="52"/>
  <c r="AH91" i="52"/>
  <c r="AE91" i="52"/>
  <c r="AB91" i="52"/>
  <c r="Y91" i="52"/>
  <c r="S91" i="52"/>
  <c r="P91" i="52"/>
  <c r="M91" i="52"/>
  <c r="J91" i="52"/>
  <c r="F91" i="52"/>
  <c r="E91" i="52"/>
  <c r="AQ90" i="52"/>
  <c r="AN90" i="52"/>
  <c r="AK90" i="52"/>
  <c r="AF90" i="52"/>
  <c r="AF81" i="52" s="1"/>
  <c r="AE90" i="52"/>
  <c r="AB90" i="52"/>
  <c r="Y90" i="52"/>
  <c r="S90" i="52"/>
  <c r="O90" i="52"/>
  <c r="P90" i="52" s="1"/>
  <c r="M90" i="52"/>
  <c r="J90" i="52"/>
  <c r="AQ89" i="52"/>
  <c r="AN89" i="52"/>
  <c r="AK89" i="52"/>
  <c r="AH89" i="52"/>
  <c r="AE89" i="52"/>
  <c r="AB89" i="52"/>
  <c r="Y89" i="52"/>
  <c r="V89" i="52"/>
  <c r="Q89" i="52"/>
  <c r="Q86" i="52" s="1"/>
  <c r="O89" i="52"/>
  <c r="P89" i="52" s="1"/>
  <c r="M89" i="52"/>
  <c r="J89" i="52"/>
  <c r="AN88" i="52"/>
  <c r="AI88" i="52"/>
  <c r="AK88" i="52" s="1"/>
  <c r="AH88" i="52"/>
  <c r="AE88" i="52"/>
  <c r="AB88" i="52"/>
  <c r="Y88" i="52"/>
  <c r="S88" i="52"/>
  <c r="O88" i="52"/>
  <c r="N88" i="52"/>
  <c r="N86" i="52" s="1"/>
  <c r="K88" i="52"/>
  <c r="K86" i="52" s="1"/>
  <c r="J88" i="52"/>
  <c r="F88" i="52"/>
  <c r="AQ87" i="52"/>
  <c r="AN87" i="52"/>
  <c r="AK87" i="52"/>
  <c r="AH87" i="52"/>
  <c r="AE87" i="52"/>
  <c r="AB87" i="52"/>
  <c r="Y87" i="52"/>
  <c r="S87" i="52"/>
  <c r="P87" i="52"/>
  <c r="M87" i="52"/>
  <c r="J87" i="52"/>
  <c r="F87" i="52"/>
  <c r="E87" i="52"/>
  <c r="E78" i="52" s="1"/>
  <c r="E45" i="52" s="1"/>
  <c r="AP86" i="52"/>
  <c r="AM86" i="52"/>
  <c r="AJ86" i="52"/>
  <c r="AI86" i="52"/>
  <c r="AG86" i="52"/>
  <c r="AD86" i="52"/>
  <c r="AA86" i="52"/>
  <c r="Z86" i="52"/>
  <c r="X86" i="52"/>
  <c r="W86" i="52"/>
  <c r="U86" i="52"/>
  <c r="T86" i="52"/>
  <c r="R86" i="52"/>
  <c r="L86" i="52"/>
  <c r="I86" i="52"/>
  <c r="H86" i="52"/>
  <c r="AN85" i="52"/>
  <c r="AK85" i="52"/>
  <c r="AH85" i="52"/>
  <c r="AE85" i="52"/>
  <c r="AB85" i="52"/>
  <c r="Y85" i="52"/>
  <c r="T81" i="52"/>
  <c r="S85" i="52"/>
  <c r="O85" i="52"/>
  <c r="P85" i="52" s="1"/>
  <c r="M85" i="52"/>
  <c r="J85" i="52"/>
  <c r="E85" i="52"/>
  <c r="AQ84" i="52"/>
  <c r="AN84" i="52"/>
  <c r="AK84" i="52"/>
  <c r="AH84" i="52"/>
  <c r="AE84" i="52"/>
  <c r="AB84" i="52"/>
  <c r="Y84" i="52"/>
  <c r="V84" i="52"/>
  <c r="S84" i="52"/>
  <c r="O84" i="52"/>
  <c r="M84" i="52"/>
  <c r="J84" i="52"/>
  <c r="AQ83" i="52"/>
  <c r="AN83" i="52"/>
  <c r="AK83" i="52"/>
  <c r="AH83" i="52"/>
  <c r="AE83" i="52"/>
  <c r="AB83" i="52"/>
  <c r="Y83" i="52"/>
  <c r="V83" i="52"/>
  <c r="S83" i="52"/>
  <c r="O83" i="52"/>
  <c r="O82" i="52" s="1"/>
  <c r="N83" i="52"/>
  <c r="N82" i="52" s="1"/>
  <c r="M83" i="52"/>
  <c r="J83" i="52"/>
  <c r="AP82" i="52"/>
  <c r="AM82" i="52"/>
  <c r="AL82" i="52"/>
  <c r="AJ82" i="52"/>
  <c r="AI82" i="52"/>
  <c r="AG82" i="52"/>
  <c r="AF82" i="52"/>
  <c r="AD82" i="52"/>
  <c r="AC82" i="52"/>
  <c r="AA82" i="52"/>
  <c r="Z82" i="52"/>
  <c r="X82" i="52"/>
  <c r="W82" i="52"/>
  <c r="U82" i="52"/>
  <c r="R82" i="52"/>
  <c r="Q82" i="52"/>
  <c r="L82" i="52"/>
  <c r="K82" i="52"/>
  <c r="I82" i="52"/>
  <c r="H82" i="52"/>
  <c r="AP81" i="52"/>
  <c r="AP48" i="52" s="1"/>
  <c r="AM81" i="52"/>
  <c r="AM48" i="52" s="1"/>
  <c r="AJ81" i="52"/>
  <c r="AI81" i="52"/>
  <c r="AI48" i="52" s="1"/>
  <c r="AG81" i="52"/>
  <c r="AG48" i="52" s="1"/>
  <c r="AD81" i="52"/>
  <c r="AD48" i="52" s="1"/>
  <c r="AA81" i="52"/>
  <c r="AA48" i="52" s="1"/>
  <c r="Z81" i="52"/>
  <c r="X81" i="52"/>
  <c r="W81" i="52"/>
  <c r="W48" i="52" s="1"/>
  <c r="U81" i="52"/>
  <c r="U48" i="52" s="1"/>
  <c r="R81" i="52"/>
  <c r="R48" i="52" s="1"/>
  <c r="Q81" i="52"/>
  <c r="Q48" i="52" s="1"/>
  <c r="N81" i="52"/>
  <c r="N48" i="52" s="1"/>
  <c r="L81" i="52"/>
  <c r="L48" i="52" s="1"/>
  <c r="K81" i="52"/>
  <c r="K48" i="52" s="1"/>
  <c r="I81" i="52"/>
  <c r="I48" i="52" s="1"/>
  <c r="H81" i="52"/>
  <c r="H48" i="52" s="1"/>
  <c r="AP80" i="52"/>
  <c r="AP47" i="52" s="1"/>
  <c r="AM80" i="52"/>
  <c r="AM47" i="52" s="1"/>
  <c r="AL80" i="52"/>
  <c r="AL47" i="52" s="1"/>
  <c r="AJ80" i="52"/>
  <c r="AJ47" i="52" s="1"/>
  <c r="AI80" i="52"/>
  <c r="AI47" i="52" s="1"/>
  <c r="AG80" i="52"/>
  <c r="AG47" i="52" s="1"/>
  <c r="AF80" i="52"/>
  <c r="AF47" i="52" s="1"/>
  <c r="AD80" i="52"/>
  <c r="AD47" i="52" s="1"/>
  <c r="AC80" i="52"/>
  <c r="AA80" i="52"/>
  <c r="Z80" i="52"/>
  <c r="X80" i="52"/>
  <c r="X47" i="52" s="1"/>
  <c r="U80" i="52"/>
  <c r="U47" i="52" s="1"/>
  <c r="T80" i="52"/>
  <c r="T47" i="52" s="1"/>
  <c r="R80" i="52"/>
  <c r="R47" i="52" s="1"/>
  <c r="N80" i="52"/>
  <c r="N47" i="52" s="1"/>
  <c r="L80" i="52"/>
  <c r="L47" i="52" s="1"/>
  <c r="K80" i="52"/>
  <c r="K47" i="52" s="1"/>
  <c r="I80" i="52"/>
  <c r="I47" i="52" s="1"/>
  <c r="H80" i="52"/>
  <c r="H47" i="52" s="1"/>
  <c r="AP79" i="52"/>
  <c r="AP46" i="52" s="1"/>
  <c r="AM79" i="52"/>
  <c r="AM46" i="52" s="1"/>
  <c r="AL79" i="52"/>
  <c r="AJ79" i="52"/>
  <c r="AJ46" i="52" s="1"/>
  <c r="AI79" i="52"/>
  <c r="AI46" i="52" s="1"/>
  <c r="AG79" i="52"/>
  <c r="AG46" i="52" s="1"/>
  <c r="AF79" i="52"/>
  <c r="AD79" i="52"/>
  <c r="AD46" i="52" s="1"/>
  <c r="AC79" i="52"/>
  <c r="AC46" i="52" s="1"/>
  <c r="AA79" i="52"/>
  <c r="AA46" i="52" s="1"/>
  <c r="X79" i="52"/>
  <c r="X46" i="52" s="1"/>
  <c r="W79" i="52"/>
  <c r="U79" i="52"/>
  <c r="U46" i="52" s="1"/>
  <c r="T79" i="52"/>
  <c r="T46" i="52" s="1"/>
  <c r="R79" i="52"/>
  <c r="Q79" i="52"/>
  <c r="Q46" i="52" s="1"/>
  <c r="L79" i="52"/>
  <c r="L46" i="52" s="1"/>
  <c r="K79" i="52"/>
  <c r="I79" i="52"/>
  <c r="I46" i="52" s="1"/>
  <c r="H79" i="52"/>
  <c r="AP78" i="52"/>
  <c r="AP45" i="52" s="1"/>
  <c r="AO78" i="52"/>
  <c r="AO45" i="52" s="1"/>
  <c r="AO11" i="52" s="1"/>
  <c r="AM78" i="52"/>
  <c r="AM45" i="52" s="1"/>
  <c r="AM11" i="52" s="1"/>
  <c r="AL78" i="52"/>
  <c r="AL45" i="52" s="1"/>
  <c r="AL11" i="52" s="1"/>
  <c r="AL453" i="52" s="1"/>
  <c r="AL620" i="52" s="1"/>
  <c r="AJ78" i="52"/>
  <c r="AJ45" i="52" s="1"/>
  <c r="AJ11" i="52" s="1"/>
  <c r="AI78" i="52"/>
  <c r="AG78" i="52"/>
  <c r="AF78" i="52"/>
  <c r="AF45" i="52" s="1"/>
  <c r="AF11" i="52" s="1"/>
  <c r="AD78" i="52"/>
  <c r="AD45" i="52" s="1"/>
  <c r="AC78" i="52"/>
  <c r="AC45" i="52" s="1"/>
  <c r="AC11" i="52" s="1"/>
  <c r="AA78" i="52"/>
  <c r="AA45" i="52" s="1"/>
  <c r="AA11" i="52" s="1"/>
  <c r="Z78" i="52"/>
  <c r="Z45" i="52" s="1"/>
  <c r="Z11" i="52" s="1"/>
  <c r="Z453" i="52" s="1"/>
  <c r="Z620" i="52" s="1"/>
  <c r="X78" i="52"/>
  <c r="X45" i="52" s="1"/>
  <c r="X11" i="52" s="1"/>
  <c r="W78" i="52"/>
  <c r="W45" i="52" s="1"/>
  <c r="W11" i="52" s="1"/>
  <c r="U78" i="52"/>
  <c r="U45" i="52" s="1"/>
  <c r="U11" i="52" s="1"/>
  <c r="T78" i="52"/>
  <c r="T45" i="52" s="1"/>
  <c r="T11" i="52" s="1"/>
  <c r="R78" i="52"/>
  <c r="R45" i="52" s="1"/>
  <c r="R11" i="52" s="1"/>
  <c r="R453" i="52" s="1"/>
  <c r="Q78" i="52"/>
  <c r="Q45" i="52" s="1"/>
  <c r="Q11" i="52" s="1"/>
  <c r="O78" i="52"/>
  <c r="O45" i="52" s="1"/>
  <c r="O11" i="52" s="1"/>
  <c r="N78" i="52"/>
  <c r="N45" i="52" s="1"/>
  <c r="N11" i="52" s="1"/>
  <c r="N453" i="52" s="1"/>
  <c r="N620" i="52" s="1"/>
  <c r="M78" i="52"/>
  <c r="J78" i="52"/>
  <c r="AQ76" i="52"/>
  <c r="AN76" i="52"/>
  <c r="AK76" i="52"/>
  <c r="AH76" i="52"/>
  <c r="AE76" i="52"/>
  <c r="AB76" i="52"/>
  <c r="Y76" i="52"/>
  <c r="V76" i="52"/>
  <c r="S76" i="52"/>
  <c r="P76" i="52"/>
  <c r="M76" i="52"/>
  <c r="J76" i="52"/>
  <c r="F76" i="52"/>
  <c r="E76" i="52"/>
  <c r="AQ75" i="52"/>
  <c r="AN75" i="52"/>
  <c r="AK75" i="52"/>
  <c r="AH75" i="52"/>
  <c r="AE75" i="52"/>
  <c r="AB75" i="52"/>
  <c r="Y75" i="52"/>
  <c r="V75" i="52"/>
  <c r="S75" i="52"/>
  <c r="P75" i="52"/>
  <c r="M75" i="52"/>
  <c r="J75" i="52"/>
  <c r="F75" i="52"/>
  <c r="E75" i="52"/>
  <c r="AQ74" i="52"/>
  <c r="AL74" i="52"/>
  <c r="AN74" i="52" s="1"/>
  <c r="AK74" i="52"/>
  <c r="AI74" i="52"/>
  <c r="AH74" i="52"/>
  <c r="AE74" i="52"/>
  <c r="AB74" i="52"/>
  <c r="W74" i="52"/>
  <c r="V74" i="52"/>
  <c r="S74" i="52"/>
  <c r="O74" i="52"/>
  <c r="F74" i="52" s="1"/>
  <c r="K74" i="52"/>
  <c r="M74" i="52" s="1"/>
  <c r="J74" i="52"/>
  <c r="AP73" i="52"/>
  <c r="AO73" i="52"/>
  <c r="AM73" i="52"/>
  <c r="AJ73" i="52"/>
  <c r="AI73" i="52"/>
  <c r="AG73" i="52"/>
  <c r="AF73" i="52"/>
  <c r="AD73" i="52"/>
  <c r="AC73" i="52"/>
  <c r="AA73" i="52"/>
  <c r="Z73" i="52"/>
  <c r="X73" i="52"/>
  <c r="U73" i="52"/>
  <c r="T73" i="52"/>
  <c r="R73" i="52"/>
  <c r="Q73" i="52"/>
  <c r="N73" i="52"/>
  <c r="L73" i="52"/>
  <c r="I73" i="52"/>
  <c r="H73" i="52"/>
  <c r="AQ72" i="52"/>
  <c r="AN72" i="52"/>
  <c r="AK72" i="52"/>
  <c r="AH72" i="52"/>
  <c r="AE72" i="52"/>
  <c r="AB72" i="52"/>
  <c r="Y72" i="52"/>
  <c r="V72" i="52"/>
  <c r="S72" i="52"/>
  <c r="P72" i="52"/>
  <c r="M72" i="52"/>
  <c r="J72" i="52"/>
  <c r="F72" i="52"/>
  <c r="E72" i="52"/>
  <c r="AQ71" i="52"/>
  <c r="AN71" i="52"/>
  <c r="AK71" i="52"/>
  <c r="AH71" i="52"/>
  <c r="AE71" i="52"/>
  <c r="AB71" i="52"/>
  <c r="Y71" i="52"/>
  <c r="V71" i="52"/>
  <c r="S71" i="52"/>
  <c r="P71" i="52"/>
  <c r="M71" i="52"/>
  <c r="J71" i="52"/>
  <c r="F71" i="52"/>
  <c r="E71" i="52"/>
  <c r="AQ70" i="52"/>
  <c r="AN70" i="52"/>
  <c r="AK70" i="52"/>
  <c r="AH70" i="52"/>
  <c r="AE70" i="52"/>
  <c r="AB70" i="52"/>
  <c r="Y70" i="52"/>
  <c r="V70" i="52"/>
  <c r="S70" i="52"/>
  <c r="P70" i="52"/>
  <c r="M70" i="52"/>
  <c r="J70" i="52"/>
  <c r="F70" i="52"/>
  <c r="E70" i="52"/>
  <c r="AP69" i="52"/>
  <c r="AO69" i="52"/>
  <c r="AM69" i="52"/>
  <c r="AL69" i="52"/>
  <c r="AJ69" i="52"/>
  <c r="AI69" i="52"/>
  <c r="AG69" i="52"/>
  <c r="AF69" i="52"/>
  <c r="AD69" i="52"/>
  <c r="AC69" i="52"/>
  <c r="AA69" i="52"/>
  <c r="Z69" i="52"/>
  <c r="X69" i="52"/>
  <c r="W69" i="52"/>
  <c r="U69" i="52"/>
  <c r="T69" i="52"/>
  <c r="R69" i="52"/>
  <c r="Q69" i="52"/>
  <c r="O69" i="52"/>
  <c r="N69" i="52"/>
  <c r="L69" i="52"/>
  <c r="K69" i="52"/>
  <c r="I69" i="52"/>
  <c r="H69" i="52"/>
  <c r="AQ68" i="52"/>
  <c r="AN68" i="52"/>
  <c r="AK68" i="52"/>
  <c r="AH68" i="52"/>
  <c r="AE68" i="52"/>
  <c r="AB68" i="52"/>
  <c r="Y68" i="52"/>
  <c r="V68" i="52"/>
  <c r="S68" i="52"/>
  <c r="P68" i="52"/>
  <c r="M68" i="52"/>
  <c r="J68" i="52"/>
  <c r="F68" i="52"/>
  <c r="E68" i="52"/>
  <c r="AQ67" i="52"/>
  <c r="AN67" i="52"/>
  <c r="AK67" i="52"/>
  <c r="AH67" i="52"/>
  <c r="AE67" i="52"/>
  <c r="AB67" i="52"/>
  <c r="Y67" i="52"/>
  <c r="V67" i="52"/>
  <c r="S67" i="52"/>
  <c r="P67" i="52"/>
  <c r="M67" i="52"/>
  <c r="J67" i="52"/>
  <c r="F67" i="52"/>
  <c r="E67" i="52"/>
  <c r="AQ66" i="52"/>
  <c r="AN66" i="52"/>
  <c r="AK66" i="52"/>
  <c r="AH66" i="52"/>
  <c r="AE66" i="52"/>
  <c r="AB66" i="52"/>
  <c r="Y66" i="52"/>
  <c r="V66" i="52"/>
  <c r="S66" i="52"/>
  <c r="P66" i="52"/>
  <c r="M66" i="52"/>
  <c r="J66" i="52"/>
  <c r="F66" i="52"/>
  <c r="E66" i="52"/>
  <c r="AP65" i="52"/>
  <c r="AO65" i="52"/>
  <c r="AM65" i="52"/>
  <c r="AL65" i="52"/>
  <c r="AJ65" i="52"/>
  <c r="AI65" i="52"/>
  <c r="AG65" i="52"/>
  <c r="AF65" i="52"/>
  <c r="AD65" i="52"/>
  <c r="AC65" i="52"/>
  <c r="AA65" i="52"/>
  <c r="Z65" i="52"/>
  <c r="X65" i="52"/>
  <c r="W65" i="52"/>
  <c r="U65" i="52"/>
  <c r="T65" i="52"/>
  <c r="R65" i="52"/>
  <c r="Q65" i="52"/>
  <c r="O65" i="52"/>
  <c r="N65" i="52"/>
  <c r="L65" i="52"/>
  <c r="K65" i="52"/>
  <c r="I65" i="52"/>
  <c r="I563" i="52" s="1"/>
  <c r="H65" i="52"/>
  <c r="AQ64" i="52"/>
  <c r="AN64" i="52"/>
  <c r="AK64" i="52"/>
  <c r="AH64" i="52"/>
  <c r="AE64" i="52"/>
  <c r="AB64" i="52"/>
  <c r="Y64" i="52"/>
  <c r="V64" i="52"/>
  <c r="S64" i="52"/>
  <c r="P64" i="52"/>
  <c r="M64" i="52"/>
  <c r="J64" i="52"/>
  <c r="F64" i="52"/>
  <c r="E64" i="52"/>
  <c r="AQ63" i="52"/>
  <c r="AN63" i="52"/>
  <c r="AK63" i="52"/>
  <c r="AH63" i="52"/>
  <c r="AE63" i="52"/>
  <c r="AB63" i="52"/>
  <c r="Y63" i="52"/>
  <c r="V63" i="52"/>
  <c r="S63" i="52"/>
  <c r="P63" i="52"/>
  <c r="M63" i="52"/>
  <c r="J63" i="52"/>
  <c r="F63" i="52"/>
  <c r="E63" i="52"/>
  <c r="AQ62" i="52"/>
  <c r="AN62" i="52"/>
  <c r="AK62" i="52"/>
  <c r="AH62" i="52"/>
  <c r="AE62" i="52"/>
  <c r="AB62" i="52"/>
  <c r="Y62" i="52"/>
  <c r="V62" i="52"/>
  <c r="S62" i="52"/>
  <c r="P62" i="52"/>
  <c r="M62" i="52"/>
  <c r="J62" i="52"/>
  <c r="F62" i="52"/>
  <c r="E62" i="52"/>
  <c r="AP61" i="52"/>
  <c r="AO61" i="52"/>
  <c r="AM61" i="52"/>
  <c r="AL61" i="52"/>
  <c r="AJ61" i="52"/>
  <c r="AI61" i="52"/>
  <c r="AG61" i="52"/>
  <c r="AF61" i="52"/>
  <c r="AD61" i="52"/>
  <c r="AC61" i="52"/>
  <c r="AA61" i="52"/>
  <c r="Z61" i="52"/>
  <c r="X61" i="52"/>
  <c r="W61" i="52"/>
  <c r="U61" i="52"/>
  <c r="T61" i="52"/>
  <c r="R61" i="52"/>
  <c r="Q61" i="52"/>
  <c r="O61" i="52"/>
  <c r="N61" i="52"/>
  <c r="L61" i="52"/>
  <c r="K61" i="52"/>
  <c r="I61" i="52"/>
  <c r="H61" i="52"/>
  <c r="AQ60" i="52"/>
  <c r="AN60" i="52"/>
  <c r="AK60" i="52"/>
  <c r="AH60" i="52"/>
  <c r="AE60" i="52"/>
  <c r="AB60" i="52"/>
  <c r="Y60" i="52"/>
  <c r="V60" i="52"/>
  <c r="S60" i="52"/>
  <c r="P60" i="52"/>
  <c r="M60" i="52"/>
  <c r="J60" i="52"/>
  <c r="F60" i="52"/>
  <c r="E60" i="52"/>
  <c r="AQ59" i="52"/>
  <c r="AN59" i="52"/>
  <c r="AK59" i="52"/>
  <c r="AH59" i="52"/>
  <c r="AE59" i="52"/>
  <c r="AB59" i="52"/>
  <c r="Y59" i="52"/>
  <c r="V59" i="52"/>
  <c r="S59" i="52"/>
  <c r="P59" i="52"/>
  <c r="M59" i="52"/>
  <c r="J59" i="52"/>
  <c r="F59" i="52"/>
  <c r="E59" i="52"/>
  <c r="AQ58" i="52"/>
  <c r="AN58" i="52"/>
  <c r="AK58" i="52"/>
  <c r="AH58" i="52"/>
  <c r="AE58" i="52"/>
  <c r="Z58" i="52"/>
  <c r="AB58" i="52" s="1"/>
  <c r="Y58" i="52"/>
  <c r="V58" i="52"/>
  <c r="S58" i="52"/>
  <c r="P58" i="52"/>
  <c r="M58" i="52"/>
  <c r="J58" i="52"/>
  <c r="F58" i="52"/>
  <c r="AP57" i="52"/>
  <c r="AO57" i="52"/>
  <c r="AM57" i="52"/>
  <c r="AL57" i="52"/>
  <c r="AJ57" i="52"/>
  <c r="AI57" i="52"/>
  <c r="AG57" i="52"/>
  <c r="AF57" i="52"/>
  <c r="AD57" i="52"/>
  <c r="AC57" i="52"/>
  <c r="AA57" i="52"/>
  <c r="X57" i="52"/>
  <c r="W57" i="52"/>
  <c r="U57" i="52"/>
  <c r="T57" i="52"/>
  <c r="R57" i="52"/>
  <c r="Q57" i="52"/>
  <c r="O57" i="52"/>
  <c r="N57" i="52"/>
  <c r="L57" i="52"/>
  <c r="K57" i="52"/>
  <c r="I57" i="52"/>
  <c r="H57" i="52"/>
  <c r="AQ56" i="52"/>
  <c r="AN56" i="52"/>
  <c r="AK56" i="52"/>
  <c r="AH56" i="52"/>
  <c r="AE56" i="52"/>
  <c r="AB56" i="52"/>
  <c r="Y56" i="52"/>
  <c r="V56" i="52"/>
  <c r="S56" i="52"/>
  <c r="P56" i="52"/>
  <c r="M56" i="52"/>
  <c r="J56" i="52"/>
  <c r="F56" i="52"/>
  <c r="E56" i="52"/>
  <c r="AQ55" i="52"/>
  <c r="AN55" i="52"/>
  <c r="AK55" i="52"/>
  <c r="AH55" i="52"/>
  <c r="AE55" i="52"/>
  <c r="AB55" i="52"/>
  <c r="Y55" i="52"/>
  <c r="V55" i="52"/>
  <c r="S55" i="52"/>
  <c r="P55" i="52"/>
  <c r="M55" i="52"/>
  <c r="J55" i="52"/>
  <c r="F55" i="52"/>
  <c r="E55" i="52"/>
  <c r="AQ54" i="52"/>
  <c r="AN54" i="52"/>
  <c r="AK54" i="52"/>
  <c r="AH54" i="52"/>
  <c r="AE54" i="52"/>
  <c r="AB54" i="52"/>
  <c r="Y54" i="52"/>
  <c r="V54" i="52"/>
  <c r="S54" i="52"/>
  <c r="P54" i="52"/>
  <c r="M54" i="52"/>
  <c r="J54" i="52"/>
  <c r="F54" i="52"/>
  <c r="E54" i="52"/>
  <c r="AP53" i="52"/>
  <c r="AO53" i="52"/>
  <c r="AM53" i="52"/>
  <c r="AL53" i="52"/>
  <c r="AJ53" i="52"/>
  <c r="AI53" i="52"/>
  <c r="AG53" i="52"/>
  <c r="AF53" i="52"/>
  <c r="AD53" i="52"/>
  <c r="AC53" i="52"/>
  <c r="AA53" i="52"/>
  <c r="Z53" i="52"/>
  <c r="X53" i="52"/>
  <c r="W53" i="52"/>
  <c r="U53" i="52"/>
  <c r="T53" i="52"/>
  <c r="R53" i="52"/>
  <c r="Q53" i="52"/>
  <c r="O53" i="52"/>
  <c r="N53" i="52"/>
  <c r="L53" i="52"/>
  <c r="K53" i="52"/>
  <c r="I53" i="52"/>
  <c r="H53" i="52"/>
  <c r="AQ52" i="52"/>
  <c r="AN52" i="52"/>
  <c r="AK52" i="52"/>
  <c r="AH52" i="52"/>
  <c r="AE52" i="52"/>
  <c r="AB52" i="52"/>
  <c r="Y52" i="52"/>
  <c r="V52" i="52"/>
  <c r="S52" i="52"/>
  <c r="P52" i="52"/>
  <c r="M52" i="52"/>
  <c r="J52" i="52"/>
  <c r="F52" i="52"/>
  <c r="E52" i="52"/>
  <c r="AQ51" i="52"/>
  <c r="AN51" i="52"/>
  <c r="AK51" i="52"/>
  <c r="AH51" i="52"/>
  <c r="AE51" i="52"/>
  <c r="Z51" i="52"/>
  <c r="Z49" i="52" s="1"/>
  <c r="Y51" i="52"/>
  <c r="V51" i="52"/>
  <c r="S51" i="52"/>
  <c r="P51" i="52"/>
  <c r="M51" i="52"/>
  <c r="J51" i="52"/>
  <c r="F51" i="52"/>
  <c r="E51" i="52"/>
  <c r="AQ50" i="52"/>
  <c r="AN50" i="52"/>
  <c r="AK50" i="52"/>
  <c r="AH50" i="52"/>
  <c r="AE50" i="52"/>
  <c r="AB50" i="52"/>
  <c r="Y50" i="52"/>
  <c r="V50" i="52"/>
  <c r="S50" i="52"/>
  <c r="P50" i="52"/>
  <c r="M50" i="52"/>
  <c r="J50" i="52"/>
  <c r="F50" i="52"/>
  <c r="E50" i="52"/>
  <c r="AP49" i="52"/>
  <c r="AO49" i="52"/>
  <c r="AM49" i="52"/>
  <c r="AL49" i="52"/>
  <c r="AJ49" i="52"/>
  <c r="AI49" i="52"/>
  <c r="AG49" i="52"/>
  <c r="AF49" i="52"/>
  <c r="AD49" i="52"/>
  <c r="AC49" i="52"/>
  <c r="AA49" i="52"/>
  <c r="X49" i="52"/>
  <c r="W49" i="52"/>
  <c r="U49" i="52"/>
  <c r="T49" i="52"/>
  <c r="R49" i="52"/>
  <c r="Q49" i="52"/>
  <c r="O49" i="52"/>
  <c r="N49" i="52"/>
  <c r="L49" i="52"/>
  <c r="K49" i="52"/>
  <c r="I49" i="52"/>
  <c r="H49" i="52"/>
  <c r="L45" i="52"/>
  <c r="K45" i="52"/>
  <c r="I45" i="52"/>
  <c r="H45" i="52"/>
  <c r="M11" i="52"/>
  <c r="J11" i="52"/>
  <c r="L626" i="52" l="1"/>
  <c r="H245" i="52"/>
  <c r="T245" i="52"/>
  <c r="O86" i="52"/>
  <c r="E157" i="52"/>
  <c r="E155" i="52" s="1"/>
  <c r="X625" i="52"/>
  <c r="AJ625" i="52"/>
  <c r="AP625" i="52"/>
  <c r="AD122" i="52"/>
  <c r="N448" i="52"/>
  <c r="AF557" i="52"/>
  <c r="AF563" i="52"/>
  <c r="F83" i="52"/>
  <c r="AB51" i="52"/>
  <c r="P83" i="52"/>
  <c r="E608" i="52"/>
  <c r="Q80" i="52"/>
  <c r="N426" i="52"/>
  <c r="E158" i="52"/>
  <c r="AL626" i="52"/>
  <c r="AO563" i="52"/>
  <c r="AH567" i="52"/>
  <c r="AL73" i="52"/>
  <c r="AN73" i="52" s="1"/>
  <c r="F89" i="52"/>
  <c r="AQ95" i="52"/>
  <c r="F98" i="52"/>
  <c r="F96" i="52" s="1"/>
  <c r="Y53" i="52"/>
  <c r="G55" i="52"/>
  <c r="G64" i="52"/>
  <c r="J69" i="52"/>
  <c r="AO81" i="52"/>
  <c r="AO48" i="52" s="1"/>
  <c r="AC86" i="52"/>
  <c r="AC77" i="52" s="1"/>
  <c r="E90" i="52"/>
  <c r="F94" i="52"/>
  <c r="F92" i="52" s="1"/>
  <c r="G107" i="52"/>
  <c r="K438" i="52"/>
  <c r="K426" i="52" s="1"/>
  <c r="AL46" i="52"/>
  <c r="W80" i="52"/>
  <c r="W47" i="52" s="1"/>
  <c r="Y47" i="52" s="1"/>
  <c r="AL86" i="52"/>
  <c r="AI128" i="52"/>
  <c r="AI627" i="52" s="1"/>
  <c r="P450" i="52"/>
  <c r="L625" i="52"/>
  <c r="AO626" i="52"/>
  <c r="J641" i="52"/>
  <c r="V641" i="52"/>
  <c r="Y641" i="52"/>
  <c r="Z425" i="52"/>
  <c r="AB425" i="52" s="1"/>
  <c r="M641" i="52"/>
  <c r="G343" i="52"/>
  <c r="Y355" i="52"/>
  <c r="J385" i="52"/>
  <c r="G66" i="52"/>
  <c r="M642" i="52"/>
  <c r="Y642" i="52"/>
  <c r="M247" i="52"/>
  <c r="P641" i="52"/>
  <c r="AQ175" i="52"/>
  <c r="P200" i="52"/>
  <c r="J220" i="52"/>
  <c r="AD542" i="52"/>
  <c r="AD594" i="52" s="1"/>
  <c r="AK569" i="52"/>
  <c r="E564" i="52"/>
  <c r="P642" i="52"/>
  <c r="G208" i="52"/>
  <c r="Y215" i="52"/>
  <c r="AK215" i="52"/>
  <c r="M170" i="52"/>
  <c r="Y170" i="52"/>
  <c r="P573" i="52"/>
  <c r="G214" i="52"/>
  <c r="S215" i="52"/>
  <c r="AE215" i="52"/>
  <c r="AN225" i="52"/>
  <c r="S247" i="52"/>
  <c r="X245" i="52"/>
  <c r="K626" i="52"/>
  <c r="V553" i="52"/>
  <c r="Y585" i="52"/>
  <c r="AQ610" i="52"/>
  <c r="S325" i="52"/>
  <c r="Y325" i="52"/>
  <c r="M331" i="52"/>
  <c r="AK331" i="52"/>
  <c r="AQ463" i="52"/>
  <c r="S480" i="52"/>
  <c r="Y480" i="52"/>
  <c r="E480" i="52"/>
  <c r="V508" i="52"/>
  <c r="O543" i="52"/>
  <c r="O595" i="52" s="1"/>
  <c r="AD544" i="52"/>
  <c r="AD596" i="52" s="1"/>
  <c r="AP544" i="52"/>
  <c r="AP596" i="52" s="1"/>
  <c r="S581" i="52"/>
  <c r="F145" i="52"/>
  <c r="Y160" i="52"/>
  <c r="G162" i="52"/>
  <c r="J170" i="52"/>
  <c r="AQ49" i="52"/>
  <c r="G51" i="52"/>
  <c r="R77" i="52"/>
  <c r="Y104" i="52"/>
  <c r="G358" i="52"/>
  <c r="G364" i="52"/>
  <c r="M410" i="52"/>
  <c r="S410" i="52"/>
  <c r="N425" i="52"/>
  <c r="P425" i="52" s="1"/>
  <c r="F447" i="52"/>
  <c r="G447" i="52" s="1"/>
  <c r="AB448" i="52"/>
  <c r="M459" i="52"/>
  <c r="AB463" i="52"/>
  <c r="AH463" i="52"/>
  <c r="G475" i="52"/>
  <c r="M476" i="52"/>
  <c r="G483" i="52"/>
  <c r="G491" i="52"/>
  <c r="G505" i="52"/>
  <c r="F516" i="52"/>
  <c r="AF561" i="52"/>
  <c r="P108" i="52"/>
  <c r="AE116" i="52"/>
  <c r="AE135" i="52"/>
  <c r="G177" i="52"/>
  <c r="P185" i="52"/>
  <c r="AQ190" i="52"/>
  <c r="AQ410" i="52"/>
  <c r="G507" i="52"/>
  <c r="AQ508" i="52"/>
  <c r="J512" i="52"/>
  <c r="G515" i="52"/>
  <c r="S516" i="52"/>
  <c r="Y516" i="52"/>
  <c r="AE516" i="52"/>
  <c r="G521" i="52"/>
  <c r="V565" i="52"/>
  <c r="N561" i="52"/>
  <c r="AB573" i="52"/>
  <c r="AN573" i="52"/>
  <c r="AK104" i="52"/>
  <c r="Y116" i="52"/>
  <c r="Y126" i="52"/>
  <c r="Y625" i="52" s="1"/>
  <c r="AG628" i="52"/>
  <c r="G137" i="52"/>
  <c r="J185" i="52"/>
  <c r="AH185" i="52"/>
  <c r="M190" i="52"/>
  <c r="AE190" i="52"/>
  <c r="AK190" i="52"/>
  <c r="G192" i="52"/>
  <c r="AK170" i="52"/>
  <c r="P248" i="52"/>
  <c r="AB248" i="52"/>
  <c r="J249" i="52"/>
  <c r="AM628" i="52"/>
  <c r="E340" i="52"/>
  <c r="S380" i="52"/>
  <c r="S488" i="52"/>
  <c r="G495" i="52"/>
  <c r="AE496" i="52"/>
  <c r="AB500" i="52"/>
  <c r="G501" i="52"/>
  <c r="AQ547" i="52"/>
  <c r="M548" i="52"/>
  <c r="Y549" i="52"/>
  <c r="AJ545" i="52"/>
  <c r="AH557" i="52"/>
  <c r="AM545" i="52"/>
  <c r="K544" i="52"/>
  <c r="K596" i="52" s="1"/>
  <c r="AQ116" i="52"/>
  <c r="U626" i="52"/>
  <c r="I628" i="52"/>
  <c r="Y135" i="52"/>
  <c r="AI77" i="52"/>
  <c r="AI44" i="52" s="1"/>
  <c r="AP77" i="52"/>
  <c r="AP44" i="52" s="1"/>
  <c r="M92" i="52"/>
  <c r="AC121" i="52"/>
  <c r="W626" i="52"/>
  <c r="I454" i="52"/>
  <c r="AH79" i="52"/>
  <c r="G93" i="52"/>
  <c r="G97" i="52"/>
  <c r="X121" i="52"/>
  <c r="X454" i="52" s="1"/>
  <c r="W625" i="52"/>
  <c r="O626" i="52"/>
  <c r="AC626" i="52"/>
  <c r="S150" i="52"/>
  <c r="S639" i="52" s="1"/>
  <c r="AK165" i="52"/>
  <c r="AQ165" i="52"/>
  <c r="G199" i="52"/>
  <c r="V332" i="52"/>
  <c r="AH340" i="52"/>
  <c r="AQ350" i="52"/>
  <c r="AH405" i="52"/>
  <c r="I426" i="52"/>
  <c r="I424" i="52" s="1"/>
  <c r="V488" i="52"/>
  <c r="J504" i="52"/>
  <c r="P524" i="52"/>
  <c r="I542" i="52"/>
  <c r="I594" i="52" s="1"/>
  <c r="AI542" i="52"/>
  <c r="AI594" i="52" s="1"/>
  <c r="K543" i="52"/>
  <c r="K595" i="52" s="1"/>
  <c r="AF544" i="52"/>
  <c r="AF596" i="52" s="1"/>
  <c r="AF545" i="52"/>
  <c r="F548" i="52"/>
  <c r="AI545" i="52"/>
  <c r="P577" i="52"/>
  <c r="P49" i="52"/>
  <c r="AH57" i="52"/>
  <c r="G341" i="52"/>
  <c r="AE375" i="52"/>
  <c r="AK375" i="52"/>
  <c r="Y380" i="52"/>
  <c r="AE380" i="52"/>
  <c r="AJ436" i="52"/>
  <c r="AK438" i="52"/>
  <c r="AJ426" i="52"/>
  <c r="AK426" i="52" s="1"/>
  <c r="AN57" i="52"/>
  <c r="AB100" i="52"/>
  <c r="AH100" i="52"/>
  <c r="G103" i="52"/>
  <c r="Y140" i="52"/>
  <c r="E180" i="52"/>
  <c r="E195" i="52"/>
  <c r="G218" i="52"/>
  <c r="E230" i="52"/>
  <c r="AB235" i="52"/>
  <c r="V49" i="52"/>
  <c r="F65" i="52"/>
  <c r="J79" i="52"/>
  <c r="H77" i="52"/>
  <c r="H44" i="52" s="1"/>
  <c r="AJ77" i="52"/>
  <c r="AJ44" i="52" s="1"/>
  <c r="AQ100" i="52"/>
  <c r="G102" i="52"/>
  <c r="P104" i="52"/>
  <c r="M112" i="52"/>
  <c r="E175" i="52"/>
  <c r="V249" i="52"/>
  <c r="U129" i="52"/>
  <c r="U628" i="52" s="1"/>
  <c r="Y333" i="52"/>
  <c r="M415" i="52"/>
  <c r="AK415" i="52"/>
  <c r="G503" i="52"/>
  <c r="S504" i="52"/>
  <c r="H545" i="52"/>
  <c r="Y553" i="52"/>
  <c r="AE553" i="52"/>
  <c r="AE581" i="52"/>
  <c r="AH585" i="52"/>
  <c r="AN585" i="52"/>
  <c r="G586" i="52"/>
  <c r="G588" i="52"/>
  <c r="S589" i="52"/>
  <c r="P615" i="52"/>
  <c r="AN599" i="52"/>
  <c r="G642" i="52"/>
  <c r="N123" i="52"/>
  <c r="N456" i="52" s="1"/>
  <c r="N14" i="52" s="1"/>
  <c r="AK333" i="52"/>
  <c r="R330" i="52"/>
  <c r="Y334" i="52"/>
  <c r="AE334" i="52"/>
  <c r="AK334" i="52"/>
  <c r="AQ334" i="52"/>
  <c r="S335" i="52"/>
  <c r="G337" i="52"/>
  <c r="S345" i="52"/>
  <c r="AN360" i="52"/>
  <c r="G363" i="52"/>
  <c r="G369" i="52"/>
  <c r="AH385" i="52"/>
  <c r="V405" i="52"/>
  <c r="E415" i="52"/>
  <c r="Y419" i="52"/>
  <c r="AE419" i="52"/>
  <c r="G421" i="52"/>
  <c r="G423" i="52"/>
  <c r="E428" i="52"/>
  <c r="J432" i="52"/>
  <c r="P432" i="52"/>
  <c r="V432" i="52"/>
  <c r="M437" i="52"/>
  <c r="AE492" i="52"/>
  <c r="F496" i="52"/>
  <c r="U545" i="52"/>
  <c r="F546" i="52"/>
  <c r="M564" i="52"/>
  <c r="AQ573" i="52"/>
  <c r="J140" i="52"/>
  <c r="G143" i="52"/>
  <c r="V145" i="52"/>
  <c r="J642" i="52"/>
  <c r="V642" i="52"/>
  <c r="Y155" i="52"/>
  <c r="M180" i="52"/>
  <c r="Y195" i="52"/>
  <c r="AE195" i="52"/>
  <c r="AK195" i="52"/>
  <c r="AQ195" i="52"/>
  <c r="G197" i="52"/>
  <c r="M200" i="52"/>
  <c r="AE205" i="52"/>
  <c r="J210" i="52"/>
  <c r="G232" i="52"/>
  <c r="S235" i="52"/>
  <c r="AE235" i="52"/>
  <c r="G238" i="52"/>
  <c r="S240" i="52"/>
  <c r="AE240" i="52"/>
  <c r="AQ240" i="52"/>
  <c r="G242" i="52"/>
  <c r="AO627" i="52"/>
  <c r="AC628" i="52"/>
  <c r="AI628" i="52"/>
  <c r="J325" i="52"/>
  <c r="AB325" i="52"/>
  <c r="AH325" i="52"/>
  <c r="Z123" i="52"/>
  <c r="Z456" i="52" s="1"/>
  <c r="Z14" i="52" s="1"/>
  <c r="V345" i="52"/>
  <c r="AB350" i="52"/>
  <c r="V355" i="52"/>
  <c r="AH355" i="52"/>
  <c r="F355" i="52"/>
  <c r="AE365" i="52"/>
  <c r="AQ365" i="52"/>
  <c r="G367" i="52"/>
  <c r="AB370" i="52"/>
  <c r="G403" i="52"/>
  <c r="V410" i="52"/>
  <c r="AB410" i="52"/>
  <c r="AN419" i="52"/>
  <c r="E419" i="52"/>
  <c r="U426" i="52"/>
  <c r="U424" i="52" s="1"/>
  <c r="AK432" i="52"/>
  <c r="AG436" i="52"/>
  <c r="S444" i="52"/>
  <c r="E484" i="52"/>
  <c r="AQ488" i="52"/>
  <c r="AH504" i="52"/>
  <c r="AB524" i="52"/>
  <c r="J547" i="52"/>
  <c r="K545" i="52"/>
  <c r="AH553" i="52"/>
  <c r="G554" i="52"/>
  <c r="G571" i="52"/>
  <c r="AB577" i="52"/>
  <c r="AN577" i="52"/>
  <c r="AH638" i="52"/>
  <c r="AK77" i="52"/>
  <c r="AE53" i="52"/>
  <c r="V57" i="52"/>
  <c r="G59" i="52"/>
  <c r="V61" i="52"/>
  <c r="AH61" i="52"/>
  <c r="AL123" i="52"/>
  <c r="AL456" i="52" s="1"/>
  <c r="AL14" i="52" s="1"/>
  <c r="Y130" i="52"/>
  <c r="G132" i="52"/>
  <c r="AB200" i="52"/>
  <c r="M210" i="52"/>
  <c r="G221" i="52"/>
  <c r="AE86" i="52"/>
  <c r="L245" i="52"/>
  <c r="L129" i="52"/>
  <c r="L628" i="52" s="1"/>
  <c r="AB108" i="52"/>
  <c r="AN108" i="52"/>
  <c r="Y205" i="52"/>
  <c r="T126" i="52"/>
  <c r="T625" i="52" s="1"/>
  <c r="O628" i="52"/>
  <c r="O124" i="52"/>
  <c r="M160" i="52"/>
  <c r="AE210" i="52"/>
  <c r="V225" i="52"/>
  <c r="V230" i="52"/>
  <c r="V331" i="52"/>
  <c r="U330" i="52"/>
  <c r="AB331" i="52"/>
  <c r="G342" i="52"/>
  <c r="J440" i="52"/>
  <c r="P440" i="52"/>
  <c r="AH440" i="52"/>
  <c r="AN440" i="52"/>
  <c r="M484" i="52"/>
  <c r="AP442" i="52"/>
  <c r="AQ442" i="52" s="1"/>
  <c r="G486" i="52"/>
  <c r="P488" i="52"/>
  <c r="AQ492" i="52"/>
  <c r="AB496" i="52"/>
  <c r="AE504" i="52"/>
  <c r="G523" i="52"/>
  <c r="R543" i="52"/>
  <c r="R595" i="52" s="1"/>
  <c r="AN547" i="52"/>
  <c r="V548" i="52"/>
  <c r="S210" i="52"/>
  <c r="AQ210" i="52"/>
  <c r="V220" i="52"/>
  <c r="AN220" i="52"/>
  <c r="AB225" i="52"/>
  <c r="G228" i="52"/>
  <c r="J230" i="52"/>
  <c r="M45" i="52"/>
  <c r="M49" i="52"/>
  <c r="V73" i="52"/>
  <c r="G76" i="52"/>
  <c r="AB145" i="52"/>
  <c r="AH145" i="52"/>
  <c r="M155" i="52"/>
  <c r="J165" i="52"/>
  <c r="P165" i="52"/>
  <c r="P180" i="52"/>
  <c r="V180" i="52"/>
  <c r="AN180" i="52"/>
  <c r="G187" i="52"/>
  <c r="J195" i="52"/>
  <c r="V215" i="52"/>
  <c r="AB215" i="52"/>
  <c r="AN215" i="52"/>
  <c r="G229" i="52"/>
  <c r="J340" i="52"/>
  <c r="G353" i="52"/>
  <c r="G359" i="52"/>
  <c r="M370" i="52"/>
  <c r="S370" i="52"/>
  <c r="AK370" i="52"/>
  <c r="AQ370" i="52"/>
  <c r="P380" i="52"/>
  <c r="AK380" i="52"/>
  <c r="P390" i="52"/>
  <c r="W425" i="52"/>
  <c r="Y425" i="52" s="1"/>
  <c r="AN439" i="52"/>
  <c r="AL427" i="52"/>
  <c r="AN427" i="52" s="1"/>
  <c r="AN635" i="52" s="1"/>
  <c r="AB459" i="52"/>
  <c r="AH459" i="52"/>
  <c r="M472" i="52"/>
  <c r="S546" i="52"/>
  <c r="Y210" i="52"/>
  <c r="AK210" i="52"/>
  <c r="P220" i="52"/>
  <c r="P230" i="52"/>
  <c r="AE57" i="52"/>
  <c r="V69" i="52"/>
  <c r="S82" i="52"/>
  <c r="J86" i="52"/>
  <c r="G87" i="52"/>
  <c r="M100" i="52"/>
  <c r="Y100" i="52"/>
  <c r="G118" i="52"/>
  <c r="E130" i="52"/>
  <c r="AH49" i="52"/>
  <c r="J53" i="52"/>
  <c r="P53" i="52"/>
  <c r="AH53" i="52"/>
  <c r="AN53" i="52"/>
  <c r="S57" i="52"/>
  <c r="AK61" i="52"/>
  <c r="AH65" i="52"/>
  <c r="J73" i="52"/>
  <c r="AE73" i="52"/>
  <c r="Y81" i="52"/>
  <c r="AA77" i="52"/>
  <c r="AA44" i="52" s="1"/>
  <c r="AM77" i="52"/>
  <c r="AM44" i="52" s="1"/>
  <c r="AH92" i="52"/>
  <c r="AN92" i="52"/>
  <c r="AH96" i="52"/>
  <c r="AN96" i="52"/>
  <c r="M108" i="52"/>
  <c r="Y108" i="52"/>
  <c r="AK108" i="52"/>
  <c r="E116" i="52"/>
  <c r="Z627" i="52"/>
  <c r="AL628" i="52"/>
  <c r="J130" i="52"/>
  <c r="AB130" i="52"/>
  <c r="AH130" i="52"/>
  <c r="S135" i="52"/>
  <c r="AE140" i="52"/>
  <c r="AK140" i="52"/>
  <c r="AE150" i="52"/>
  <c r="S641" i="52"/>
  <c r="AE165" i="52"/>
  <c r="S170" i="52"/>
  <c r="G174" i="52"/>
  <c r="S175" i="52"/>
  <c r="G179" i="52"/>
  <c r="G184" i="52"/>
  <c r="M185" i="52"/>
  <c r="S185" i="52"/>
  <c r="AK185" i="52"/>
  <c r="J190" i="52"/>
  <c r="P190" i="52"/>
  <c r="AH190" i="52"/>
  <c r="AN190" i="52"/>
  <c r="G193" i="52"/>
  <c r="AH200" i="52"/>
  <c r="AN200" i="52"/>
  <c r="J205" i="52"/>
  <c r="P210" i="52"/>
  <c r="V210" i="52"/>
  <c r="AN210" i="52"/>
  <c r="G211" i="52"/>
  <c r="M220" i="52"/>
  <c r="S220" i="52"/>
  <c r="Y220" i="52"/>
  <c r="AE220" i="52"/>
  <c r="AK220" i="52"/>
  <c r="AQ220" i="52"/>
  <c r="G224" i="52"/>
  <c r="S225" i="52"/>
  <c r="Y225" i="52"/>
  <c r="AE225" i="52"/>
  <c r="AK225" i="52"/>
  <c r="G227" i="52"/>
  <c r="M230" i="52"/>
  <c r="AE230" i="52"/>
  <c r="AK230" i="52"/>
  <c r="V235" i="52"/>
  <c r="J240" i="52"/>
  <c r="V240" i="52"/>
  <c r="AB240" i="52"/>
  <c r="AH240" i="52"/>
  <c r="F240" i="52"/>
  <c r="M248" i="52"/>
  <c r="Q245" i="52"/>
  <c r="Y249" i="52"/>
  <c r="G357" i="52"/>
  <c r="J360" i="52"/>
  <c r="J365" i="52"/>
  <c r="V365" i="52"/>
  <c r="J400" i="52"/>
  <c r="P400" i="52"/>
  <c r="AH400" i="52"/>
  <c r="AN400" i="52"/>
  <c r="Z427" i="52"/>
  <c r="Z635" i="52" s="1"/>
  <c r="AM543" i="52"/>
  <c r="AM595" i="52" s="1"/>
  <c r="N544" i="52"/>
  <c r="N596" i="52" s="1"/>
  <c r="T544" i="52"/>
  <c r="T596" i="52" s="1"/>
  <c r="AL544" i="52"/>
  <c r="AL596" i="52" s="1"/>
  <c r="AF616" i="52"/>
  <c r="AH616" i="52" s="1"/>
  <c r="AH600" i="52"/>
  <c r="AK325" i="52"/>
  <c r="AB333" i="52"/>
  <c r="AH333" i="52"/>
  <c r="AH334" i="52"/>
  <c r="V335" i="52"/>
  <c r="AB335" i="52"/>
  <c r="G336" i="52"/>
  <c r="G338" i="52"/>
  <c r="AK340" i="52"/>
  <c r="G344" i="52"/>
  <c r="M345" i="52"/>
  <c r="V375" i="52"/>
  <c r="AH375" i="52"/>
  <c r="V385" i="52"/>
  <c r="V395" i="52"/>
  <c r="M405" i="52"/>
  <c r="S405" i="52"/>
  <c r="G408" i="52"/>
  <c r="J419" i="52"/>
  <c r="V419" i="52"/>
  <c r="T427" i="52"/>
  <c r="V427" i="52" s="1"/>
  <c r="V635" i="52" s="1"/>
  <c r="J428" i="52"/>
  <c r="J640" i="52" s="1"/>
  <c r="P428" i="52"/>
  <c r="P640" i="52" s="1"/>
  <c r="M432" i="52"/>
  <c r="Y432" i="52"/>
  <c r="E432" i="52"/>
  <c r="AL436" i="52"/>
  <c r="Y440" i="52"/>
  <c r="AE440" i="52"/>
  <c r="J444" i="52"/>
  <c r="M448" i="52"/>
  <c r="AE459" i="52"/>
  <c r="AQ459" i="52"/>
  <c r="Y472" i="52"/>
  <c r="G474" i="52"/>
  <c r="AN476" i="52"/>
  <c r="G479" i="52"/>
  <c r="G485" i="52"/>
  <c r="AN492" i="52"/>
  <c r="AB508" i="52"/>
  <c r="AH508" i="52"/>
  <c r="M512" i="52"/>
  <c r="S512" i="52"/>
  <c r="Y512" i="52"/>
  <c r="AK512" i="52"/>
  <c r="AQ512" i="52"/>
  <c r="G514" i="52"/>
  <c r="J516" i="52"/>
  <c r="P516" i="52"/>
  <c r="AQ524" i="52"/>
  <c r="P532" i="52"/>
  <c r="G535" i="52"/>
  <c r="AM542" i="52"/>
  <c r="AM594" i="52" s="1"/>
  <c r="U543" i="52"/>
  <c r="U595" i="52" s="1"/>
  <c r="AA543" i="52"/>
  <c r="AA595" i="52" s="1"/>
  <c r="F547" i="52"/>
  <c r="AA542" i="52"/>
  <c r="AA594" i="52" s="1"/>
  <c r="AP437" i="52"/>
  <c r="F437" i="52" s="1"/>
  <c r="V563" i="52"/>
  <c r="AB563" i="52"/>
  <c r="AD561" i="52"/>
  <c r="AJ561" i="52"/>
  <c r="AJ541" i="52" s="1"/>
  <c r="AJ593" i="52" s="1"/>
  <c r="AM561" i="52"/>
  <c r="J602" i="52"/>
  <c r="S606" i="52"/>
  <c r="Y606" i="52"/>
  <c r="AB230" i="52"/>
  <c r="AH230" i="52"/>
  <c r="AQ235" i="52"/>
  <c r="G239" i="52"/>
  <c r="O245" i="52"/>
  <c r="AG245" i="52"/>
  <c r="AM245" i="52"/>
  <c r="N626" i="52"/>
  <c r="Z626" i="52"/>
  <c r="G327" i="52"/>
  <c r="AE332" i="52"/>
  <c r="AQ332" i="52"/>
  <c r="Y345" i="52"/>
  <c r="AE345" i="52"/>
  <c r="M350" i="52"/>
  <c r="S350" i="52"/>
  <c r="AE350" i="52"/>
  <c r="M360" i="52"/>
  <c r="Y360" i="52"/>
  <c r="AE360" i="52"/>
  <c r="Y365" i="52"/>
  <c r="G373" i="52"/>
  <c r="M375" i="52"/>
  <c r="Y375" i="52"/>
  <c r="M380" i="52"/>
  <c r="AN380" i="52"/>
  <c r="G383" i="52"/>
  <c r="AB390" i="52"/>
  <c r="G393" i="52"/>
  <c r="G399" i="52"/>
  <c r="S400" i="52"/>
  <c r="Y400" i="52"/>
  <c r="J405" i="52"/>
  <c r="AE410" i="52"/>
  <c r="Y428" i="52"/>
  <c r="Y640" i="52" s="1"/>
  <c r="AE428" i="52"/>
  <c r="AN444" i="52"/>
  <c r="J448" i="52"/>
  <c r="AQ476" i="52"/>
  <c r="E476" i="52"/>
  <c r="W543" i="52"/>
  <c r="W595" i="52" s="1"/>
  <c r="S562" i="52"/>
  <c r="AP439" i="52"/>
  <c r="AQ439" i="52" s="1"/>
  <c r="Y569" i="52"/>
  <c r="V606" i="52"/>
  <c r="AB606" i="52"/>
  <c r="AL598" i="52"/>
  <c r="AL614" i="52" s="1"/>
  <c r="AJ626" i="52"/>
  <c r="AJ122" i="52"/>
  <c r="AP627" i="52"/>
  <c r="AP123" i="52"/>
  <c r="AP456" i="52" s="1"/>
  <c r="AQ128" i="52"/>
  <c r="K628" i="52"/>
  <c r="K124" i="52"/>
  <c r="T626" i="52"/>
  <c r="T122" i="52"/>
  <c r="J45" i="52"/>
  <c r="S53" i="52"/>
  <c r="M69" i="52"/>
  <c r="P332" i="52"/>
  <c r="AB332" i="52"/>
  <c r="G356" i="52"/>
  <c r="AK360" i="52"/>
  <c r="AQ360" i="52"/>
  <c r="M365" i="52"/>
  <c r="AQ400" i="52"/>
  <c r="AI427" i="52"/>
  <c r="AI635" i="52" s="1"/>
  <c r="AI633" i="52" s="1"/>
  <c r="AK633" i="52" s="1"/>
  <c r="AK439" i="52"/>
  <c r="AM539" i="52"/>
  <c r="AM632" i="52" s="1"/>
  <c r="AN471" i="52"/>
  <c r="AK480" i="52"/>
  <c r="E205" i="52"/>
  <c r="G376" i="52"/>
  <c r="F375" i="52"/>
  <c r="M48" i="52"/>
  <c r="AK49" i="52"/>
  <c r="G62" i="52"/>
  <c r="Y65" i="52"/>
  <c r="AE65" i="52"/>
  <c r="AQ69" i="52"/>
  <c r="S73" i="52"/>
  <c r="AN45" i="52"/>
  <c r="S79" i="52"/>
  <c r="AB80" i="52"/>
  <c r="L77" i="52"/>
  <c r="L44" i="52" s="1"/>
  <c r="AK100" i="52"/>
  <c r="J104" i="52"/>
  <c r="J112" i="52"/>
  <c r="AB116" i="52"/>
  <c r="G133" i="52"/>
  <c r="V135" i="52"/>
  <c r="AB135" i="52"/>
  <c r="G136" i="52"/>
  <c r="G138" i="52"/>
  <c r="AB140" i="52"/>
  <c r="AH140" i="52"/>
  <c r="Y145" i="52"/>
  <c r="AE145" i="52"/>
  <c r="J155" i="52"/>
  <c r="G158" i="52"/>
  <c r="P160" i="52"/>
  <c r="V160" i="52"/>
  <c r="AN160" i="52"/>
  <c r="AH165" i="52"/>
  <c r="AN165" i="52"/>
  <c r="J175" i="52"/>
  <c r="P175" i="52"/>
  <c r="V175" i="52"/>
  <c r="AB175" i="52"/>
  <c r="Y180" i="52"/>
  <c r="AK180" i="52"/>
  <c r="G203" i="52"/>
  <c r="E235" i="52"/>
  <c r="G237" i="52"/>
  <c r="G243" i="52"/>
  <c r="J246" i="52"/>
  <c r="F246" i="52"/>
  <c r="J247" i="52"/>
  <c r="AF245" i="52"/>
  <c r="AQ247" i="52"/>
  <c r="M249" i="52"/>
  <c r="Y49" i="52"/>
  <c r="E49" i="52"/>
  <c r="AQ53" i="52"/>
  <c r="M61" i="52"/>
  <c r="P65" i="52"/>
  <c r="V65" i="52"/>
  <c r="AN65" i="52"/>
  <c r="E65" i="52"/>
  <c r="G67" i="52"/>
  <c r="AB69" i="52"/>
  <c r="AH69" i="52"/>
  <c r="G72" i="52"/>
  <c r="AH73" i="52"/>
  <c r="S80" i="52"/>
  <c r="M81" i="52"/>
  <c r="AK81" i="52"/>
  <c r="X77" i="52"/>
  <c r="X44" i="52" s="1"/>
  <c r="AD77" i="52"/>
  <c r="AD44" i="52" s="1"/>
  <c r="E81" i="52"/>
  <c r="E48" i="52" s="1"/>
  <c r="Y86" i="52"/>
  <c r="AK86" i="52"/>
  <c r="M86" i="52"/>
  <c r="M96" i="52"/>
  <c r="V96" i="52"/>
  <c r="AB96" i="52"/>
  <c r="J100" i="52"/>
  <c r="AN104" i="52"/>
  <c r="G111" i="52"/>
  <c r="AK112" i="52"/>
  <c r="S116" i="52"/>
  <c r="G117" i="52"/>
  <c r="G119" i="52"/>
  <c r="AJ121" i="52"/>
  <c r="AJ454" i="52" s="1"/>
  <c r="AC122" i="52"/>
  <c r="R123" i="52"/>
  <c r="R456" i="52" s="1"/>
  <c r="O126" i="52"/>
  <c r="O625" i="52" s="1"/>
  <c r="N627" i="52"/>
  <c r="Q129" i="52"/>
  <c r="Q628" i="52" s="1"/>
  <c r="M130" i="52"/>
  <c r="AK130" i="52"/>
  <c r="AQ135" i="52"/>
  <c r="M140" i="52"/>
  <c r="G142" i="52"/>
  <c r="J145" i="52"/>
  <c r="G146" i="52"/>
  <c r="G148" i="52"/>
  <c r="V150" i="52"/>
  <c r="V639" i="52" s="1"/>
  <c r="AB150" i="52"/>
  <c r="G151" i="52"/>
  <c r="G153" i="52"/>
  <c r="P215" i="52"/>
  <c r="F235" i="52"/>
  <c r="G236" i="52"/>
  <c r="P240" i="52"/>
  <c r="E325" i="52"/>
  <c r="AC330" i="52"/>
  <c r="AO330" i="52"/>
  <c r="AQ331" i="52"/>
  <c r="M355" i="52"/>
  <c r="AE370" i="52"/>
  <c r="AQ380" i="52"/>
  <c r="M385" i="52"/>
  <c r="S385" i="52"/>
  <c r="G389" i="52"/>
  <c r="M395" i="52"/>
  <c r="S395" i="52"/>
  <c r="AK395" i="52"/>
  <c r="AQ395" i="52"/>
  <c r="AH419" i="52"/>
  <c r="G420" i="52"/>
  <c r="F419" i="52"/>
  <c r="AH428" i="52"/>
  <c r="AN428" i="52"/>
  <c r="AK437" i="52"/>
  <c r="AI425" i="52"/>
  <c r="AH444" i="52"/>
  <c r="AQ57" i="52"/>
  <c r="S69" i="52"/>
  <c r="AK69" i="52"/>
  <c r="AH78" i="52"/>
  <c r="G110" i="52"/>
  <c r="P112" i="52"/>
  <c r="V116" i="52"/>
  <c r="R127" i="52"/>
  <c r="R122" i="52" s="1"/>
  <c r="X127" i="52"/>
  <c r="X125" i="52" s="1"/>
  <c r="T627" i="52"/>
  <c r="AD627" i="52"/>
  <c r="W129" i="52"/>
  <c r="Y129" i="52" s="1"/>
  <c r="Y628" i="52" s="1"/>
  <c r="AP628" i="52"/>
  <c r="AA47" i="52"/>
  <c r="X48" i="52"/>
  <c r="Y48" i="52" s="1"/>
  <c r="AB49" i="52"/>
  <c r="M57" i="52"/>
  <c r="J61" i="52"/>
  <c r="AB61" i="52"/>
  <c r="F69" i="52"/>
  <c r="AE78" i="52"/>
  <c r="AN79" i="52"/>
  <c r="J81" i="52"/>
  <c r="AL77" i="52"/>
  <c r="AN77" i="52" s="1"/>
  <c r="V92" i="52"/>
  <c r="S100" i="52"/>
  <c r="E104" i="52"/>
  <c r="AN112" i="52"/>
  <c r="Q122" i="52"/>
  <c r="AG124" i="52"/>
  <c r="H126" i="52"/>
  <c r="H625" i="52" s="1"/>
  <c r="AG126" i="52"/>
  <c r="AG121" i="52" s="1"/>
  <c r="AH121" i="52" s="1"/>
  <c r="AQ150" i="52"/>
  <c r="AQ639" i="52" s="1"/>
  <c r="E170" i="52"/>
  <c r="AE185" i="52"/>
  <c r="AB190" i="52"/>
  <c r="AH210" i="52"/>
  <c r="Y230" i="52"/>
  <c r="Y235" i="52"/>
  <c r="AJ245" i="52"/>
  <c r="AQ333" i="52"/>
  <c r="Y335" i="52"/>
  <c r="AK335" i="52"/>
  <c r="AQ335" i="52"/>
  <c r="J345" i="52"/>
  <c r="AB365" i="52"/>
  <c r="AM424" i="52"/>
  <c r="G572" i="52"/>
  <c r="G576" i="52"/>
  <c r="E638" i="52"/>
  <c r="G640" i="52"/>
  <c r="S642" i="52"/>
  <c r="AB155" i="52"/>
  <c r="AH155" i="52"/>
  <c r="G159" i="52"/>
  <c r="AK160" i="52"/>
  <c r="E160" i="52"/>
  <c r="G164" i="52"/>
  <c r="M165" i="52"/>
  <c r="S165" i="52"/>
  <c r="G169" i="52"/>
  <c r="AN170" i="52"/>
  <c r="AE175" i="52"/>
  <c r="G182" i="52"/>
  <c r="G186" i="52"/>
  <c r="G188" i="52"/>
  <c r="G189" i="52"/>
  <c r="V195" i="52"/>
  <c r="G198" i="52"/>
  <c r="J200" i="52"/>
  <c r="AE200" i="52"/>
  <c r="AK200" i="52"/>
  <c r="M205" i="52"/>
  <c r="G207" i="52"/>
  <c r="G216" i="52"/>
  <c r="AH220" i="52"/>
  <c r="P225" i="52"/>
  <c r="G234" i="52"/>
  <c r="J235" i="52"/>
  <c r="AN240" i="52"/>
  <c r="G244" i="52"/>
  <c r="K245" i="52"/>
  <c r="W245" i="52"/>
  <c r="V247" i="52"/>
  <c r="F249" i="52"/>
  <c r="AQ325" i="52"/>
  <c r="G329" i="52"/>
  <c r="AG330" i="52"/>
  <c r="AN332" i="52"/>
  <c r="J333" i="52"/>
  <c r="V334" i="52"/>
  <c r="AN334" i="52"/>
  <c r="Y340" i="52"/>
  <c r="AN345" i="52"/>
  <c r="P350" i="52"/>
  <c r="AK350" i="52"/>
  <c r="S355" i="52"/>
  <c r="AE355" i="52"/>
  <c r="AK355" i="52"/>
  <c r="E355" i="52"/>
  <c r="AB360" i="52"/>
  <c r="AK365" i="52"/>
  <c r="E365" i="52"/>
  <c r="P370" i="52"/>
  <c r="AH370" i="52"/>
  <c r="S375" i="52"/>
  <c r="G379" i="52"/>
  <c r="AB380" i="52"/>
  <c r="AB385" i="52"/>
  <c r="AK385" i="52"/>
  <c r="AQ385" i="52"/>
  <c r="J390" i="52"/>
  <c r="S390" i="52"/>
  <c r="Y390" i="52"/>
  <c r="AQ390" i="52"/>
  <c r="J395" i="52"/>
  <c r="AB395" i="52"/>
  <c r="AH395" i="52"/>
  <c r="G398" i="52"/>
  <c r="AB400" i="52"/>
  <c r="AB405" i="52"/>
  <c r="AK405" i="52"/>
  <c r="AQ405" i="52"/>
  <c r="AK410" i="52"/>
  <c r="G411" i="52"/>
  <c r="G413" i="52"/>
  <c r="J415" i="52"/>
  <c r="AB415" i="52"/>
  <c r="AH415" i="52"/>
  <c r="G418" i="52"/>
  <c r="S428" i="52"/>
  <c r="S640" i="52" s="1"/>
  <c r="M463" i="52"/>
  <c r="Y463" i="52"/>
  <c r="AP539" i="52"/>
  <c r="AP632" i="52" s="1"/>
  <c r="AP435" i="52"/>
  <c r="AQ472" i="52"/>
  <c r="Y476" i="52"/>
  <c r="P512" i="52"/>
  <c r="V512" i="52"/>
  <c r="AH512" i="52"/>
  <c r="AH516" i="52"/>
  <c r="AN516" i="52"/>
  <c r="W545" i="52"/>
  <c r="M565" i="52"/>
  <c r="L561" i="52"/>
  <c r="Y616" i="52"/>
  <c r="G639" i="52"/>
  <c r="F638" i="52"/>
  <c r="AQ185" i="52"/>
  <c r="E200" i="52"/>
  <c r="AC245" i="52"/>
  <c r="AO245" i="52"/>
  <c r="Z330" i="52"/>
  <c r="AL330" i="52"/>
  <c r="F332" i="52"/>
  <c r="S333" i="52"/>
  <c r="V340" i="52"/>
  <c r="G349" i="52"/>
  <c r="AH350" i="52"/>
  <c r="S360" i="52"/>
  <c r="E375" i="52"/>
  <c r="G388" i="52"/>
  <c r="AH390" i="52"/>
  <c r="AN390" i="52"/>
  <c r="S415" i="52"/>
  <c r="Y415" i="52"/>
  <c r="AQ415" i="52"/>
  <c r="G417" i="52"/>
  <c r="P419" i="52"/>
  <c r="P426" i="52"/>
  <c r="W436" i="52"/>
  <c r="S438" i="52"/>
  <c r="R436" i="52"/>
  <c r="AH448" i="52"/>
  <c r="S484" i="52"/>
  <c r="AE484" i="52"/>
  <c r="AP445" i="52"/>
  <c r="F445" i="52" s="1"/>
  <c r="J496" i="52"/>
  <c r="V496" i="52"/>
  <c r="AH546" i="52"/>
  <c r="AG542" i="52"/>
  <c r="AG594" i="52" s="1"/>
  <c r="N543" i="52"/>
  <c r="N595" i="52" s="1"/>
  <c r="AQ548" i="52"/>
  <c r="AN553" i="52"/>
  <c r="H561" i="52"/>
  <c r="J565" i="52"/>
  <c r="K598" i="52"/>
  <c r="K614" i="52" s="1"/>
  <c r="Q598" i="52"/>
  <c r="Q614" i="52" s="1"/>
  <c r="S440" i="52"/>
  <c r="Y459" i="52"/>
  <c r="E472" i="52"/>
  <c r="J476" i="52"/>
  <c r="AK476" i="52"/>
  <c r="G482" i="52"/>
  <c r="V492" i="52"/>
  <c r="P500" i="52"/>
  <c r="G502" i="52"/>
  <c r="V504" i="52"/>
  <c r="AB504" i="52"/>
  <c r="M520" i="52"/>
  <c r="S520" i="52"/>
  <c r="Y520" i="52"/>
  <c r="AE520" i="52"/>
  <c r="AK520" i="52"/>
  <c r="AQ520" i="52"/>
  <c r="M524" i="52"/>
  <c r="AN524" i="52"/>
  <c r="S532" i="52"/>
  <c r="Y532" i="52"/>
  <c r="AQ532" i="52"/>
  <c r="K542" i="52"/>
  <c r="K594" i="52" s="1"/>
  <c r="Q542" i="52"/>
  <c r="Q594" i="52" s="1"/>
  <c r="M547" i="52"/>
  <c r="Z544" i="52"/>
  <c r="Z596" i="52" s="1"/>
  <c r="AH548" i="52"/>
  <c r="AN549" i="52"/>
  <c r="M557" i="52"/>
  <c r="H543" i="52"/>
  <c r="H595" i="52" s="1"/>
  <c r="P563" i="52"/>
  <c r="AN564" i="52"/>
  <c r="T561" i="52"/>
  <c r="AB565" i="52"/>
  <c r="AH565" i="52"/>
  <c r="S573" i="52"/>
  <c r="Y573" i="52"/>
  <c r="J577" i="52"/>
  <c r="S577" i="52"/>
  <c r="Y577" i="52"/>
  <c r="M581" i="52"/>
  <c r="G582" i="52"/>
  <c r="G584" i="52"/>
  <c r="S585" i="52"/>
  <c r="AE585" i="52"/>
  <c r="V589" i="52"/>
  <c r="AB589" i="52"/>
  <c r="G590" i="52"/>
  <c r="G592" i="52"/>
  <c r="Y600" i="52"/>
  <c r="M617" i="52"/>
  <c r="M602" i="52"/>
  <c r="AE602" i="52"/>
  <c r="AK602" i="52"/>
  <c r="AQ602" i="52"/>
  <c r="P606" i="52"/>
  <c r="M638" i="52"/>
  <c r="S638" i="52"/>
  <c r="Y638" i="52"/>
  <c r="AE638" i="52"/>
  <c r="S432" i="52"/>
  <c r="K436" i="52"/>
  <c r="AN438" i="52"/>
  <c r="AK444" i="52"/>
  <c r="AE448" i="52"/>
  <c r="AK448" i="52"/>
  <c r="G461" i="52"/>
  <c r="J463" i="52"/>
  <c r="AK463" i="52"/>
  <c r="AB472" i="52"/>
  <c r="AH472" i="52"/>
  <c r="J480" i="52"/>
  <c r="P480" i="52"/>
  <c r="V480" i="52"/>
  <c r="P484" i="52"/>
  <c r="V484" i="52"/>
  <c r="AH492" i="52"/>
  <c r="J520" i="52"/>
  <c r="P520" i="52"/>
  <c r="AB520" i="52"/>
  <c r="AH520" i="52"/>
  <c r="AN520" i="52"/>
  <c r="J524" i="52"/>
  <c r="V532" i="52"/>
  <c r="AH532" i="52"/>
  <c r="AN532" i="52"/>
  <c r="Z543" i="52"/>
  <c r="Z595" i="52" s="1"/>
  <c r="J553" i="52"/>
  <c r="P553" i="52"/>
  <c r="AH573" i="52"/>
  <c r="AH577" i="52"/>
  <c r="AK581" i="52"/>
  <c r="Y589" i="52"/>
  <c r="AK589" i="52"/>
  <c r="AQ589" i="52"/>
  <c r="H598" i="52"/>
  <c r="H614" i="52" s="1"/>
  <c r="AF598" i="52"/>
  <c r="AF614" i="52" s="1"/>
  <c r="AN602" i="52"/>
  <c r="G605" i="52"/>
  <c r="V638" i="52"/>
  <c r="AA625" i="52"/>
  <c r="AA121" i="52"/>
  <c r="AA454" i="52" s="1"/>
  <c r="S86" i="52"/>
  <c r="AA628" i="52"/>
  <c r="AA124" i="52"/>
  <c r="AA457" i="52" s="1"/>
  <c r="Y45" i="52"/>
  <c r="N79" i="52"/>
  <c r="N46" i="52" s="1"/>
  <c r="M80" i="52"/>
  <c r="AO80" i="52"/>
  <c r="AQ80" i="52" s="1"/>
  <c r="K77" i="52"/>
  <c r="N77" i="52"/>
  <c r="N44" i="52" s="1"/>
  <c r="O80" i="52"/>
  <c r="P80" i="52" s="1"/>
  <c r="E88" i="52"/>
  <c r="G88" i="52" s="1"/>
  <c r="E100" i="52"/>
  <c r="AN129" i="52"/>
  <c r="AN628" i="52" s="1"/>
  <c r="E140" i="52"/>
  <c r="E165" i="52"/>
  <c r="R46" i="52"/>
  <c r="S46" i="52" s="1"/>
  <c r="Z47" i="52"/>
  <c r="S49" i="52"/>
  <c r="AE49" i="52"/>
  <c r="AN49" i="52"/>
  <c r="G50" i="52"/>
  <c r="AK53" i="52"/>
  <c r="G54" i="52"/>
  <c r="G56" i="52"/>
  <c r="Y57" i="52"/>
  <c r="AK57" i="52"/>
  <c r="F61" i="52"/>
  <c r="AN61" i="52"/>
  <c r="E61" i="52"/>
  <c r="G63" i="52"/>
  <c r="M65" i="52"/>
  <c r="S65" i="52"/>
  <c r="G68" i="52"/>
  <c r="P69" i="52"/>
  <c r="Y69" i="52"/>
  <c r="AE69" i="52"/>
  <c r="G70" i="52"/>
  <c r="AB73" i="52"/>
  <c r="AK73" i="52"/>
  <c r="AQ73" i="52"/>
  <c r="AK78" i="52"/>
  <c r="AK80" i="52"/>
  <c r="AB81" i="52"/>
  <c r="AE82" i="52"/>
  <c r="F84" i="52"/>
  <c r="M88" i="52"/>
  <c r="E89" i="52"/>
  <c r="S89" i="52"/>
  <c r="S92" i="52"/>
  <c r="Z92" i="52"/>
  <c r="Z77" i="52" s="1"/>
  <c r="AE92" i="52"/>
  <c r="AK92" i="52"/>
  <c r="AO92" i="52"/>
  <c r="AQ92" i="52" s="1"/>
  <c r="S96" i="52"/>
  <c r="AE96" i="52"/>
  <c r="AK96" i="52"/>
  <c r="AQ96" i="52"/>
  <c r="AQ98" i="52"/>
  <c r="AE100" i="52"/>
  <c r="AN100" i="52"/>
  <c r="G101" i="52"/>
  <c r="M104" i="52"/>
  <c r="S104" i="52"/>
  <c r="G105" i="52"/>
  <c r="E108" i="52"/>
  <c r="S112" i="52"/>
  <c r="Y112" i="52"/>
  <c r="J116" i="52"/>
  <c r="P116" i="52"/>
  <c r="AK116" i="52"/>
  <c r="W121" i="52"/>
  <c r="H122" i="52"/>
  <c r="Z122" i="52"/>
  <c r="AO123" i="52"/>
  <c r="AO456" i="52" s="1"/>
  <c r="AO14" i="52" s="1"/>
  <c r="AC124" i="52"/>
  <c r="AM124" i="52"/>
  <c r="AN124" i="52" s="1"/>
  <c r="K126" i="52"/>
  <c r="K625" i="52" s="1"/>
  <c r="AF625" i="52"/>
  <c r="AM126" i="52"/>
  <c r="AN126" i="52" s="1"/>
  <c r="AN625" i="52" s="1"/>
  <c r="I127" i="52"/>
  <c r="AF127" i="52"/>
  <c r="K128" i="52"/>
  <c r="K123" i="52" s="1"/>
  <c r="K456" i="52" s="1"/>
  <c r="K14" i="52" s="1"/>
  <c r="AJ125" i="52"/>
  <c r="P130" i="52"/>
  <c r="V130" i="52"/>
  <c r="AQ130" i="52"/>
  <c r="G134" i="52"/>
  <c r="AH135" i="52"/>
  <c r="AN135" i="52"/>
  <c r="E135" i="52"/>
  <c r="AN140" i="52"/>
  <c r="AK145" i="52"/>
  <c r="AQ145" i="52"/>
  <c r="E147" i="52"/>
  <c r="E145" i="52" s="1"/>
  <c r="G149" i="52"/>
  <c r="M150" i="52"/>
  <c r="M639" i="52" s="1"/>
  <c r="AH150" i="52"/>
  <c r="AN150" i="52"/>
  <c r="E150" i="52"/>
  <c r="S155" i="52"/>
  <c r="AI155" i="52"/>
  <c r="AK155" i="52" s="1"/>
  <c r="AN155" i="52"/>
  <c r="AB160" i="52"/>
  <c r="AH160" i="52"/>
  <c r="G166" i="52"/>
  <c r="G168" i="52"/>
  <c r="P170" i="52"/>
  <c r="V170" i="52"/>
  <c r="AQ170" i="52"/>
  <c r="G172" i="52"/>
  <c r="AB180" i="52"/>
  <c r="AH180" i="52"/>
  <c r="E190" i="52"/>
  <c r="F195" i="52"/>
  <c r="AB195" i="52"/>
  <c r="AH195" i="52"/>
  <c r="P205" i="52"/>
  <c r="V205" i="52"/>
  <c r="G209" i="52"/>
  <c r="F210" i="52"/>
  <c r="AQ215" i="52"/>
  <c r="G217" i="52"/>
  <c r="G219" i="52"/>
  <c r="F220" i="52"/>
  <c r="AQ225" i="52"/>
  <c r="AH235" i="52"/>
  <c r="M246" i="52"/>
  <c r="E248" i="52"/>
  <c r="Q330" i="52"/>
  <c r="S331" i="52"/>
  <c r="G366" i="52"/>
  <c r="F365" i="52"/>
  <c r="AA424" i="52"/>
  <c r="O539" i="52"/>
  <c r="O632" i="52" s="1"/>
  <c r="P471" i="52"/>
  <c r="G196" i="52"/>
  <c r="AQ200" i="52"/>
  <c r="G202" i="52"/>
  <c r="G204" i="52"/>
  <c r="AB205" i="52"/>
  <c r="AH205" i="52"/>
  <c r="AQ226" i="52"/>
  <c r="E226" i="52"/>
  <c r="G226" i="52" s="1"/>
  <c r="AK235" i="52"/>
  <c r="Y240" i="52"/>
  <c r="I245" i="52"/>
  <c r="J245" i="52" s="1"/>
  <c r="Y246" i="52"/>
  <c r="Y248" i="52"/>
  <c r="P334" i="52"/>
  <c r="N330" i="52"/>
  <c r="E442" i="52"/>
  <c r="E440" i="52" s="1"/>
  <c r="AO440" i="52"/>
  <c r="AO438" i="52"/>
  <c r="AO426" i="52" s="1"/>
  <c r="AO538" i="52"/>
  <c r="AO631" i="52" s="1"/>
  <c r="AQ470" i="52"/>
  <c r="AE567" i="52"/>
  <c r="AC563" i="52"/>
  <c r="AC543" i="52" s="1"/>
  <c r="AC595" i="52" s="1"/>
  <c r="E567" i="52"/>
  <c r="E563" i="52" s="1"/>
  <c r="R44" i="52"/>
  <c r="P86" i="52"/>
  <c r="P45" i="52"/>
  <c r="AG45" i="52"/>
  <c r="AG11" i="52" s="1"/>
  <c r="AG453" i="52" s="1"/>
  <c r="AJ48" i="52"/>
  <c r="AK48" i="52" s="1"/>
  <c r="J49" i="52"/>
  <c r="M53" i="52"/>
  <c r="V53" i="52"/>
  <c r="AB53" i="52"/>
  <c r="J57" i="52"/>
  <c r="P57" i="52"/>
  <c r="G60" i="52"/>
  <c r="Y61" i="52"/>
  <c r="J65" i="52"/>
  <c r="AB65" i="52"/>
  <c r="AK65" i="52"/>
  <c r="AQ65" i="52"/>
  <c r="AN69" i="52"/>
  <c r="E69" i="52"/>
  <c r="G71" i="52"/>
  <c r="E74" i="52"/>
  <c r="E73" i="52" s="1"/>
  <c r="P78" i="52"/>
  <c r="AQ78" i="52"/>
  <c r="Z79" i="52"/>
  <c r="Z46" i="52" s="1"/>
  <c r="AB46" i="52" s="1"/>
  <c r="AE79" i="52"/>
  <c r="AE80" i="52"/>
  <c r="AN80" i="52"/>
  <c r="AL81" i="52"/>
  <c r="AN81" i="52" s="1"/>
  <c r="J82" i="52"/>
  <c r="Q77" i="52"/>
  <c r="AH82" i="52"/>
  <c r="F85" i="52"/>
  <c r="G85" i="52" s="1"/>
  <c r="V86" i="52"/>
  <c r="AB86" i="52"/>
  <c r="AN86" i="52"/>
  <c r="P88" i="52"/>
  <c r="F90" i="52"/>
  <c r="G91" i="52"/>
  <c r="J92" i="52"/>
  <c r="J96" i="52"/>
  <c r="P96" i="52"/>
  <c r="G99" i="52"/>
  <c r="P100" i="52"/>
  <c r="V100" i="52"/>
  <c r="V104" i="52"/>
  <c r="AB104" i="52"/>
  <c r="AH104" i="52"/>
  <c r="AQ104" i="52"/>
  <c r="G106" i="52"/>
  <c r="V112" i="52"/>
  <c r="G115" i="52"/>
  <c r="M116" i="52"/>
  <c r="AH116" i="52"/>
  <c r="AN116" i="52"/>
  <c r="L121" i="52"/>
  <c r="L454" i="52" s="1"/>
  <c r="L122" i="52"/>
  <c r="U122" i="52"/>
  <c r="V127" i="52"/>
  <c r="V626" i="52" s="1"/>
  <c r="AI127" i="52"/>
  <c r="AI626" i="52" s="1"/>
  <c r="S130" i="52"/>
  <c r="AN130" i="52"/>
  <c r="J135" i="52"/>
  <c r="P135" i="52"/>
  <c r="G139" i="52"/>
  <c r="P140" i="52"/>
  <c r="V140" i="52"/>
  <c r="M145" i="52"/>
  <c r="S145" i="52"/>
  <c r="J150" i="52"/>
  <c r="J639" i="52" s="1"/>
  <c r="P150" i="52"/>
  <c r="P639" i="52" s="1"/>
  <c r="AK150" i="52"/>
  <c r="G154" i="52"/>
  <c r="P155" i="52"/>
  <c r="V155" i="52"/>
  <c r="AQ155" i="52"/>
  <c r="J160" i="52"/>
  <c r="AE160" i="52"/>
  <c r="G163" i="52"/>
  <c r="V165" i="52"/>
  <c r="AB165" i="52"/>
  <c r="G173" i="52"/>
  <c r="AH175" i="52"/>
  <c r="AN175" i="52"/>
  <c r="AK207" i="52"/>
  <c r="AI205" i="52"/>
  <c r="AK205" i="52" s="1"/>
  <c r="M235" i="52"/>
  <c r="V246" i="52"/>
  <c r="U245" i="52"/>
  <c r="V245" i="52" s="1"/>
  <c r="E333" i="52"/>
  <c r="J334" i="52"/>
  <c r="F334" i="52"/>
  <c r="J439" i="52"/>
  <c r="H427" i="52"/>
  <c r="H635" i="52" s="1"/>
  <c r="H633" i="52" s="1"/>
  <c r="J633" i="52" s="1"/>
  <c r="E464" i="52"/>
  <c r="E463" i="52" s="1"/>
  <c r="E459" i="52"/>
  <c r="AQ496" i="52"/>
  <c r="AP451" i="52"/>
  <c r="AD330" i="52"/>
  <c r="AJ330" i="52"/>
  <c r="O424" i="52"/>
  <c r="J437" i="52"/>
  <c r="H425" i="52"/>
  <c r="J425" i="52" s="1"/>
  <c r="Q425" i="52"/>
  <c r="S437" i="52"/>
  <c r="O436" i="52"/>
  <c r="P438" i="52"/>
  <c r="P439" i="52"/>
  <c r="N427" i="52"/>
  <c r="P427" i="52" s="1"/>
  <c r="P635" i="52" s="1"/>
  <c r="N436" i="52"/>
  <c r="AO632" i="52"/>
  <c r="H616" i="52"/>
  <c r="J616" i="52" s="1"/>
  <c r="J600" i="52"/>
  <c r="AA616" i="52"/>
  <c r="AB616" i="52" s="1"/>
  <c r="AB600" i="52"/>
  <c r="AB170" i="52"/>
  <c r="AH170" i="52"/>
  <c r="Y175" i="52"/>
  <c r="G176" i="52"/>
  <c r="G178" i="52"/>
  <c r="J180" i="52"/>
  <c r="AE180" i="52"/>
  <c r="G183" i="52"/>
  <c r="V185" i="52"/>
  <c r="AB185" i="52"/>
  <c r="S190" i="52"/>
  <c r="Y190" i="52"/>
  <c r="M195" i="52"/>
  <c r="S195" i="52"/>
  <c r="S200" i="52"/>
  <c r="Y200" i="52"/>
  <c r="AN205" i="52"/>
  <c r="E210" i="52"/>
  <c r="G212" i="52"/>
  <c r="M215" i="52"/>
  <c r="E220" i="52"/>
  <c r="G222" i="52"/>
  <c r="M225" i="52"/>
  <c r="AN230" i="52"/>
  <c r="G233" i="52"/>
  <c r="P235" i="52"/>
  <c r="AN235" i="52"/>
  <c r="M240" i="52"/>
  <c r="AK240" i="52"/>
  <c r="AQ246" i="52"/>
  <c r="AP245" i="52"/>
  <c r="M325" i="52"/>
  <c r="J331" i="52"/>
  <c r="P331" i="52"/>
  <c r="AE331" i="52"/>
  <c r="AP330" i="52"/>
  <c r="AH332" i="52"/>
  <c r="M333" i="52"/>
  <c r="M335" i="52"/>
  <c r="AH335" i="52"/>
  <c r="AN335" i="52"/>
  <c r="M340" i="52"/>
  <c r="J350" i="52"/>
  <c r="Y350" i="52"/>
  <c r="AN350" i="52"/>
  <c r="AB355" i="52"/>
  <c r="AQ355" i="52"/>
  <c r="P360" i="52"/>
  <c r="S365" i="52"/>
  <c r="AH365" i="52"/>
  <c r="G374" i="52"/>
  <c r="J375" i="52"/>
  <c r="G377" i="52"/>
  <c r="F395" i="52"/>
  <c r="G396" i="52"/>
  <c r="AH427" i="52"/>
  <c r="AH635" i="52" s="1"/>
  <c r="V437" i="52"/>
  <c r="T425" i="52"/>
  <c r="V425" i="52" s="1"/>
  <c r="AC425" i="52"/>
  <c r="AE425" i="52" s="1"/>
  <c r="AE437" i="52"/>
  <c r="J469" i="52"/>
  <c r="I537" i="52"/>
  <c r="I630" i="52" s="1"/>
  <c r="AE472" i="52"/>
  <c r="AC468" i="52"/>
  <c r="AC536" i="52" s="1"/>
  <c r="F488" i="52"/>
  <c r="G489" i="52"/>
  <c r="AE547" i="52"/>
  <c r="R544" i="52"/>
  <c r="R596" i="52" s="1"/>
  <c r="S548" i="52"/>
  <c r="AP434" i="52"/>
  <c r="F434" i="52" s="1"/>
  <c r="G434" i="52" s="1"/>
  <c r="Y557" i="52"/>
  <c r="X545" i="52"/>
  <c r="AL245" i="52"/>
  <c r="AG626" i="52"/>
  <c r="P325" i="52"/>
  <c r="V325" i="52"/>
  <c r="G328" i="52"/>
  <c r="P333" i="52"/>
  <c r="V333" i="52"/>
  <c r="AB334" i="52"/>
  <c r="AE335" i="52"/>
  <c r="P345" i="52"/>
  <c r="AK345" i="52"/>
  <c r="AQ345" i="52"/>
  <c r="G354" i="52"/>
  <c r="J355" i="52"/>
  <c r="AH360" i="52"/>
  <c r="G368" i="52"/>
  <c r="J370" i="52"/>
  <c r="Y370" i="52"/>
  <c r="AN370" i="52"/>
  <c r="AB375" i="52"/>
  <c r="AQ375" i="52"/>
  <c r="F385" i="52"/>
  <c r="G386" i="52"/>
  <c r="F405" i="52"/>
  <c r="G406" i="52"/>
  <c r="AQ443" i="52"/>
  <c r="F443" i="52"/>
  <c r="G443" i="52" s="1"/>
  <c r="V446" i="52"/>
  <c r="T444" i="52"/>
  <c r="V444" i="52" s="1"/>
  <c r="F537" i="52"/>
  <c r="AB546" i="52"/>
  <c r="Z542" i="52"/>
  <c r="Z594" i="52" s="1"/>
  <c r="J549" i="52"/>
  <c r="I545" i="52"/>
  <c r="P549" i="52"/>
  <c r="O545" i="52"/>
  <c r="G378" i="52"/>
  <c r="J380" i="52"/>
  <c r="AH380" i="52"/>
  <c r="G384" i="52"/>
  <c r="P385" i="52"/>
  <c r="Y385" i="52"/>
  <c r="AE385" i="52"/>
  <c r="V390" i="52"/>
  <c r="AE390" i="52"/>
  <c r="AK390" i="52"/>
  <c r="G394" i="52"/>
  <c r="P395" i="52"/>
  <c r="Y395" i="52"/>
  <c r="AE395" i="52"/>
  <c r="V400" i="52"/>
  <c r="AE400" i="52"/>
  <c r="AK400" i="52"/>
  <c r="G404" i="52"/>
  <c r="P405" i="52"/>
  <c r="Y405" i="52"/>
  <c r="AE405" i="52"/>
  <c r="J410" i="52"/>
  <c r="P410" i="52"/>
  <c r="G414" i="52"/>
  <c r="P415" i="52"/>
  <c r="V415" i="52"/>
  <c r="M419" i="52"/>
  <c r="S419" i="52"/>
  <c r="G422" i="52"/>
  <c r="AK428" i="52"/>
  <c r="AE438" i="52"/>
  <c r="AK440" i="52"/>
  <c r="AQ441" i="52"/>
  <c r="F441" i="52"/>
  <c r="G441" i="52" s="1"/>
  <c r="AB444" i="52"/>
  <c r="V448" i="52"/>
  <c r="E448" i="52"/>
  <c r="J459" i="52"/>
  <c r="AK459" i="52"/>
  <c r="AE463" i="52"/>
  <c r="X630" i="52"/>
  <c r="Y537" i="52"/>
  <c r="Y630" i="52" s="1"/>
  <c r="R538" i="52"/>
  <c r="R631" i="52" s="1"/>
  <c r="S470" i="52"/>
  <c r="J472" i="52"/>
  <c r="AK472" i="52"/>
  <c r="AE476" i="52"/>
  <c r="M480" i="52"/>
  <c r="M496" i="52"/>
  <c r="S496" i="52"/>
  <c r="S500" i="52"/>
  <c r="AE500" i="52"/>
  <c r="AK504" i="52"/>
  <c r="AQ504" i="52"/>
  <c r="V558" i="52"/>
  <c r="E558" i="52"/>
  <c r="T546" i="52"/>
  <c r="T542" i="52" s="1"/>
  <c r="T594" i="52" s="1"/>
  <c r="T557" i="52"/>
  <c r="T545" i="52" s="1"/>
  <c r="AB564" i="52"/>
  <c r="AA544" i="52"/>
  <c r="P565" i="52"/>
  <c r="K561" i="52"/>
  <c r="M569" i="52"/>
  <c r="E579" i="52"/>
  <c r="E577" i="52" s="1"/>
  <c r="AO577" i="52"/>
  <c r="AQ577" i="52" s="1"/>
  <c r="AQ579" i="52"/>
  <c r="AO543" i="52"/>
  <c r="AO595" i="52" s="1"/>
  <c r="AE325" i="52"/>
  <c r="AN325" i="52"/>
  <c r="G326" i="52"/>
  <c r="Y331" i="52"/>
  <c r="AH331" i="52"/>
  <c r="AN331" i="52"/>
  <c r="J332" i="52"/>
  <c r="S332" i="52"/>
  <c r="X330" i="52"/>
  <c r="AE333" i="52"/>
  <c r="AN333" i="52"/>
  <c r="E334" i="52"/>
  <c r="M334" i="52"/>
  <c r="S334" i="52"/>
  <c r="J335" i="52"/>
  <c r="P335" i="52"/>
  <c r="E335" i="52"/>
  <c r="AB345" i="52"/>
  <c r="AH345" i="52"/>
  <c r="V350" i="52"/>
  <c r="P355" i="52"/>
  <c r="AN355" i="52"/>
  <c r="V360" i="52"/>
  <c r="P365" i="52"/>
  <c r="AN365" i="52"/>
  <c r="V370" i="52"/>
  <c r="P375" i="52"/>
  <c r="AN375" i="52"/>
  <c r="V380" i="52"/>
  <c r="AN385" i="52"/>
  <c r="E385" i="52"/>
  <c r="G387" i="52"/>
  <c r="M390" i="52"/>
  <c r="AN395" i="52"/>
  <c r="E395" i="52"/>
  <c r="G397" i="52"/>
  <c r="M400" i="52"/>
  <c r="AN405" i="52"/>
  <c r="E405" i="52"/>
  <c r="G407" i="52"/>
  <c r="G409" i="52"/>
  <c r="Y410" i="52"/>
  <c r="AH410" i="52"/>
  <c r="AN410" i="52"/>
  <c r="AE415" i="52"/>
  <c r="AN415" i="52"/>
  <c r="AB419" i="52"/>
  <c r="AK419" i="52"/>
  <c r="AQ419" i="52"/>
  <c r="M428" i="52"/>
  <c r="M640" i="52" s="1"/>
  <c r="AB432" i="52"/>
  <c r="AH432" i="52"/>
  <c r="Z436" i="52"/>
  <c r="AA436" i="52"/>
  <c r="AB438" i="52"/>
  <c r="K444" i="52"/>
  <c r="M444" i="52" s="1"/>
  <c r="E446" i="52"/>
  <c r="G446" i="52" s="1"/>
  <c r="AN448" i="52"/>
  <c r="S459" i="52"/>
  <c r="AN459" i="52"/>
  <c r="Q629" i="52"/>
  <c r="V469" i="52"/>
  <c r="AG537" i="52"/>
  <c r="AG630" i="52" s="1"/>
  <c r="AH469" i="52"/>
  <c r="AG631" i="52"/>
  <c r="AH538" i="52"/>
  <c r="AH631" i="52" s="1"/>
  <c r="Z539" i="52"/>
  <c r="Z632" i="52" s="1"/>
  <c r="AB471" i="52"/>
  <c r="AB480" i="52"/>
  <c r="AH480" i="52"/>
  <c r="Y484" i="52"/>
  <c r="AK488" i="52"/>
  <c r="K468" i="52"/>
  <c r="K536" i="52" s="1"/>
  <c r="F504" i="52"/>
  <c r="Y546" i="52"/>
  <c r="X542" i="52"/>
  <c r="AK546" i="52"/>
  <c r="H544" i="52"/>
  <c r="H596" i="52" s="1"/>
  <c r="J548" i="52"/>
  <c r="X544" i="52"/>
  <c r="X596" i="52" s="1"/>
  <c r="Y564" i="52"/>
  <c r="W598" i="52"/>
  <c r="W614" i="52" s="1"/>
  <c r="Y610" i="52"/>
  <c r="AO615" i="52"/>
  <c r="AQ615" i="52" s="1"/>
  <c r="AQ599" i="52"/>
  <c r="S602" i="52"/>
  <c r="R598" i="52"/>
  <c r="R614" i="52" s="1"/>
  <c r="AI606" i="52"/>
  <c r="AI598" i="52" s="1"/>
  <c r="AI614" i="52" s="1"/>
  <c r="AI600" i="52"/>
  <c r="AI616" i="52" s="1"/>
  <c r="AK608" i="52"/>
  <c r="V428" i="52"/>
  <c r="V640" i="52" s="1"/>
  <c r="AB428" i="52"/>
  <c r="AE432" i="52"/>
  <c r="M440" i="52"/>
  <c r="V440" i="52"/>
  <c r="AB440" i="52"/>
  <c r="P444" i="52"/>
  <c r="Y444" i="52"/>
  <c r="AE444" i="52"/>
  <c r="S448" i="52"/>
  <c r="Y448" i="52"/>
  <c r="AQ450" i="52"/>
  <c r="P459" i="52"/>
  <c r="V459" i="52"/>
  <c r="G465" i="52"/>
  <c r="S463" i="52"/>
  <c r="AN463" i="52"/>
  <c r="AD538" i="52"/>
  <c r="AD631" i="52" s="1"/>
  <c r="AE470" i="52"/>
  <c r="S472" i="52"/>
  <c r="AN472" i="52"/>
  <c r="P476" i="52"/>
  <c r="V476" i="52"/>
  <c r="G478" i="52"/>
  <c r="AQ480" i="52"/>
  <c r="AB484" i="52"/>
  <c r="AH484" i="52"/>
  <c r="AH488" i="52"/>
  <c r="J500" i="52"/>
  <c r="AH500" i="52"/>
  <c r="AN500" i="52"/>
  <c r="E500" i="52"/>
  <c r="P504" i="52"/>
  <c r="AB512" i="52"/>
  <c r="AH524" i="52"/>
  <c r="AB532" i="52"/>
  <c r="N542" i="52"/>
  <c r="N594" i="52" s="1"/>
  <c r="P546" i="52"/>
  <c r="AI544" i="52"/>
  <c r="AI596" i="52" s="1"/>
  <c r="S549" i="52"/>
  <c r="Q545" i="52"/>
  <c r="O561" i="52"/>
  <c r="AQ581" i="52"/>
  <c r="AP598" i="52"/>
  <c r="AP614" i="52" s="1"/>
  <c r="R615" i="52"/>
  <c r="S615" i="52" s="1"/>
  <c r="S599" i="52"/>
  <c r="P602" i="52"/>
  <c r="N598" i="52"/>
  <c r="N614" i="52" s="1"/>
  <c r="AB602" i="52"/>
  <c r="Z598" i="52"/>
  <c r="Z614" i="52" s="1"/>
  <c r="AQ606" i="52"/>
  <c r="G608" i="52"/>
  <c r="AC606" i="52"/>
  <c r="AC598" i="52" s="1"/>
  <c r="AC614" i="52" s="1"/>
  <c r="AE608" i="52"/>
  <c r="S508" i="52"/>
  <c r="AN508" i="52"/>
  <c r="AK516" i="52"/>
  <c r="E520" i="52"/>
  <c r="G522" i="52"/>
  <c r="S524" i="52"/>
  <c r="Y524" i="52"/>
  <c r="G527" i="52"/>
  <c r="AK557" i="52"/>
  <c r="J562" i="52"/>
  <c r="AH562" i="52"/>
  <c r="AN562" i="52"/>
  <c r="S563" i="52"/>
  <c r="AK564" i="52"/>
  <c r="AK565" i="52"/>
  <c r="AQ565" i="52"/>
  <c r="AP561" i="52"/>
  <c r="F564" i="52"/>
  <c r="J581" i="52"/>
  <c r="P581" i="52"/>
  <c r="AE589" i="52"/>
  <c r="X615" i="52"/>
  <c r="Y615" i="52" s="1"/>
  <c r="Y599" i="52"/>
  <c r="AH602" i="52"/>
  <c r="E606" i="52"/>
  <c r="S610" i="52"/>
  <c r="V612" i="52"/>
  <c r="T600" i="52"/>
  <c r="T616" i="52" s="1"/>
  <c r="V616" i="52" s="1"/>
  <c r="E612" i="52"/>
  <c r="G612" i="52" s="1"/>
  <c r="T610" i="52"/>
  <c r="T598" i="52" s="1"/>
  <c r="T614" i="52" s="1"/>
  <c r="J638" i="52"/>
  <c r="P463" i="52"/>
  <c r="V463" i="52"/>
  <c r="AC629" i="52"/>
  <c r="P472" i="52"/>
  <c r="V472" i="52"/>
  <c r="S476" i="52"/>
  <c r="AB476" i="52"/>
  <c r="AH476" i="52"/>
  <c r="AE480" i="52"/>
  <c r="AN480" i="52"/>
  <c r="J484" i="52"/>
  <c r="J492" i="52"/>
  <c r="Y492" i="52"/>
  <c r="W468" i="52"/>
  <c r="W536" i="52" s="1"/>
  <c r="AN496" i="52"/>
  <c r="AQ500" i="52"/>
  <c r="M504" i="52"/>
  <c r="AN504" i="52"/>
  <c r="J508" i="52"/>
  <c r="P508" i="52"/>
  <c r="Y508" i="52"/>
  <c r="AE508" i="52"/>
  <c r="AE512" i="52"/>
  <c r="V516" i="52"/>
  <c r="AB516" i="52"/>
  <c r="AQ516" i="52"/>
  <c r="G518" i="52"/>
  <c r="V520" i="52"/>
  <c r="J532" i="52"/>
  <c r="AE532" i="52"/>
  <c r="AK532" i="52"/>
  <c r="AP543" i="52"/>
  <c r="AF547" i="52"/>
  <c r="AH547" i="52" s="1"/>
  <c r="AB548" i="52"/>
  <c r="AE551" i="52"/>
  <c r="E551" i="52"/>
  <c r="G551" i="52" s="1"/>
  <c r="G555" i="52"/>
  <c r="F553" i="52"/>
  <c r="J557" i="52"/>
  <c r="V573" i="52"/>
  <c r="V581" i="52"/>
  <c r="AB581" i="52"/>
  <c r="J585" i="52"/>
  <c r="P585" i="52"/>
  <c r="AQ585" i="52"/>
  <c r="S601" i="52"/>
  <c r="X617" i="52"/>
  <c r="Y617" i="52" s="1"/>
  <c r="Y601" i="52"/>
  <c r="G511" i="52"/>
  <c r="AN512" i="52"/>
  <c r="M516" i="52"/>
  <c r="G519" i="52"/>
  <c r="V524" i="52"/>
  <c r="AE524" i="52"/>
  <c r="AK524" i="52"/>
  <c r="M532" i="52"/>
  <c r="AF542" i="52"/>
  <c r="AF594" i="52" s="1"/>
  <c r="Y547" i="52"/>
  <c r="AE548" i="52"/>
  <c r="AK549" i="52"/>
  <c r="AQ549" i="52"/>
  <c r="AO545" i="52"/>
  <c r="M553" i="52"/>
  <c r="S553" i="52"/>
  <c r="G556" i="52"/>
  <c r="F557" i="52"/>
  <c r="G560" i="52"/>
  <c r="Y562" i="52"/>
  <c r="Y565" i="52"/>
  <c r="X561" i="52"/>
  <c r="AN565" i="52"/>
  <c r="AQ566" i="52"/>
  <c r="AO562" i="52"/>
  <c r="AO542" i="52" s="1"/>
  <c r="AO594" i="52" s="1"/>
  <c r="AE569" i="52"/>
  <c r="AI561" i="52"/>
  <c r="E569" i="52"/>
  <c r="AN571" i="52"/>
  <c r="AL569" i="52"/>
  <c r="AL561" i="52" s="1"/>
  <c r="AL563" i="52"/>
  <c r="AL543" i="52" s="1"/>
  <c r="J573" i="52"/>
  <c r="AE573" i="52"/>
  <c r="AK573" i="52"/>
  <c r="M577" i="52"/>
  <c r="M589" i="52"/>
  <c r="AH589" i="52"/>
  <c r="AN589" i="52"/>
  <c r="AK617" i="52"/>
  <c r="AP617" i="52"/>
  <c r="AQ617" i="52" s="1"/>
  <c r="AQ601" i="52"/>
  <c r="J606" i="52"/>
  <c r="AH606" i="52"/>
  <c r="AN606" i="52"/>
  <c r="AN638" i="52"/>
  <c r="AD543" i="52"/>
  <c r="AD595" i="52" s="1"/>
  <c r="W544" i="52"/>
  <c r="W596" i="52" s="1"/>
  <c r="AN548" i="52"/>
  <c r="AB549" i="52"/>
  <c r="G552" i="52"/>
  <c r="AB553" i="52"/>
  <c r="AK553" i="52"/>
  <c r="AQ553" i="52"/>
  <c r="M562" i="52"/>
  <c r="V562" i="52"/>
  <c r="AB562" i="52"/>
  <c r="AK562" i="52"/>
  <c r="AQ563" i="52"/>
  <c r="P564" i="52"/>
  <c r="W561" i="52"/>
  <c r="AA561" i="52"/>
  <c r="M573" i="52"/>
  <c r="V577" i="52"/>
  <c r="AE577" i="52"/>
  <c r="AK577" i="52"/>
  <c r="G580" i="52"/>
  <c r="Y581" i="52"/>
  <c r="AH581" i="52"/>
  <c r="AN581" i="52"/>
  <c r="M585" i="52"/>
  <c r="V585" i="52"/>
  <c r="AB585" i="52"/>
  <c r="J589" i="52"/>
  <c r="P589" i="52"/>
  <c r="P599" i="52"/>
  <c r="M606" i="52"/>
  <c r="AO598" i="52"/>
  <c r="AO614" i="52" s="1"/>
  <c r="G613" i="52"/>
  <c r="P638" i="52"/>
  <c r="AK638" i="52"/>
  <c r="AQ638" i="52"/>
  <c r="O453" i="52"/>
  <c r="P11" i="52"/>
  <c r="AA453" i="52"/>
  <c r="AB11" i="52"/>
  <c r="U453" i="52"/>
  <c r="V11" i="52"/>
  <c r="AB45" i="52"/>
  <c r="V46" i="52"/>
  <c r="AK46" i="52"/>
  <c r="M47" i="52"/>
  <c r="J48" i="52"/>
  <c r="G95" i="52"/>
  <c r="AM627" i="52"/>
  <c r="AN128" i="52"/>
  <c r="AN627" i="52" s="1"/>
  <c r="AM123" i="52"/>
  <c r="AM453" i="52"/>
  <c r="AN11" i="52"/>
  <c r="T453" i="52"/>
  <c r="T620" i="52" s="1"/>
  <c r="AF453" i="52"/>
  <c r="AF620" i="52" s="1"/>
  <c r="X453" i="52"/>
  <c r="Y11" i="52"/>
  <c r="AJ453" i="52"/>
  <c r="F73" i="52"/>
  <c r="AK47" i="52"/>
  <c r="AH81" i="52"/>
  <c r="AF48" i="52"/>
  <c r="W453" i="52"/>
  <c r="W620" i="52" s="1"/>
  <c r="AP11" i="52"/>
  <c r="AQ45" i="52"/>
  <c r="AG455" i="52"/>
  <c r="AH47" i="52"/>
  <c r="Q453" i="52"/>
  <c r="Q620" i="52" s="1"/>
  <c r="S11" i="52"/>
  <c r="AC453" i="52"/>
  <c r="AC620" i="52" s="1"/>
  <c r="AO453" i="52"/>
  <c r="AO620" i="52" s="1"/>
  <c r="AD11" i="52"/>
  <c r="AE45" i="52"/>
  <c r="AN46" i="52"/>
  <c r="J47" i="52"/>
  <c r="V47" i="52"/>
  <c r="S48" i="52"/>
  <c r="AQ48" i="52"/>
  <c r="V81" i="52"/>
  <c r="T48" i="52"/>
  <c r="V48" i="52" s="1"/>
  <c r="AO625" i="52"/>
  <c r="O627" i="52"/>
  <c r="P128" i="52"/>
  <c r="P627" i="52" s="1"/>
  <c r="O123" i="52"/>
  <c r="AF628" i="52"/>
  <c r="AF124" i="52"/>
  <c r="G156" i="52"/>
  <c r="F155" i="52"/>
  <c r="G171" i="52"/>
  <c r="F170" i="52"/>
  <c r="G241" i="52"/>
  <c r="E240" i="52"/>
  <c r="AE246" i="52"/>
  <c r="AD245" i="52"/>
  <c r="AD126" i="52"/>
  <c r="E247" i="52"/>
  <c r="P247" i="52"/>
  <c r="I128" i="52"/>
  <c r="J248" i="52"/>
  <c r="F248" i="52"/>
  <c r="AG627" i="52"/>
  <c r="AH128" i="52"/>
  <c r="AH627" i="52" s="1"/>
  <c r="AG123" i="52"/>
  <c r="AB249" i="52"/>
  <c r="Z129" i="52"/>
  <c r="V45" i="52"/>
  <c r="K46" i="52"/>
  <c r="W46" i="52"/>
  <c r="AE46" i="52"/>
  <c r="AN47" i="52"/>
  <c r="F49" i="52"/>
  <c r="G52" i="52"/>
  <c r="E58" i="52"/>
  <c r="G58" i="52" s="1"/>
  <c r="S61" i="52"/>
  <c r="AE61" i="52"/>
  <c r="AQ61" i="52"/>
  <c r="K73" i="52"/>
  <c r="O73" i="52"/>
  <c r="P73" i="52" s="1"/>
  <c r="W73" i="52"/>
  <c r="P74" i="52"/>
  <c r="Y74" i="52"/>
  <c r="G75" i="52"/>
  <c r="I77" i="52"/>
  <c r="J77" i="52" s="1"/>
  <c r="U77" i="52"/>
  <c r="AG77" i="52"/>
  <c r="F78" i="52"/>
  <c r="AB78" i="52"/>
  <c r="AN78" i="52"/>
  <c r="M79" i="52"/>
  <c r="Y79" i="52"/>
  <c r="AK79" i="52"/>
  <c r="AO79" i="52"/>
  <c r="AO46" i="52" s="1"/>
  <c r="J80" i="52"/>
  <c r="V80" i="52"/>
  <c r="AH80" i="52"/>
  <c r="O81" i="52"/>
  <c r="S81" i="52"/>
  <c r="AQ81" i="52"/>
  <c r="P82" i="52"/>
  <c r="T82" i="52"/>
  <c r="T77" i="52" s="1"/>
  <c r="T44" i="52" s="1"/>
  <c r="AB82" i="52"/>
  <c r="AN82" i="52"/>
  <c r="E83" i="52"/>
  <c r="P84" i="52"/>
  <c r="V85" i="52"/>
  <c r="AQ85" i="52"/>
  <c r="AF86" i="52"/>
  <c r="AF77" i="52" s="1"/>
  <c r="AF44" i="52" s="1"/>
  <c r="AQ88" i="52"/>
  <c r="AH90" i="52"/>
  <c r="E94" i="52"/>
  <c r="G94" i="52" s="1"/>
  <c r="P95" i="52"/>
  <c r="E96" i="52"/>
  <c r="P98" i="52"/>
  <c r="Y98" i="52"/>
  <c r="F100" i="52"/>
  <c r="F104" i="52"/>
  <c r="J108" i="52"/>
  <c r="S108" i="52"/>
  <c r="AH108" i="52"/>
  <c r="AQ108" i="52"/>
  <c r="AE112" i="52"/>
  <c r="G113" i="52"/>
  <c r="F112" i="52"/>
  <c r="AD456" i="52"/>
  <c r="I625" i="52"/>
  <c r="AC625" i="52"/>
  <c r="AC125" i="52"/>
  <c r="T628" i="52"/>
  <c r="T124" i="52"/>
  <c r="AE130" i="52"/>
  <c r="AK135" i="52"/>
  <c r="AQ140" i="52"/>
  <c r="AN145" i="52"/>
  <c r="Y150" i="52"/>
  <c r="Y639" i="52" s="1"/>
  <c r="AE155" i="52"/>
  <c r="S160" i="52"/>
  <c r="G161" i="52"/>
  <c r="F160" i="52"/>
  <c r="Y165" i="52"/>
  <c r="AE170" i="52"/>
  <c r="AK175" i="52"/>
  <c r="AQ180" i="52"/>
  <c r="AN185" i="52"/>
  <c r="E185" i="52"/>
  <c r="G191" i="52"/>
  <c r="AN195" i="52"/>
  <c r="G201" i="52"/>
  <c r="S205" i="52"/>
  <c r="G206" i="52"/>
  <c r="F205" i="52"/>
  <c r="AB210" i="52"/>
  <c r="AH215" i="52"/>
  <c r="E215" i="52"/>
  <c r="AB220" i="52"/>
  <c r="AH225" i="52"/>
  <c r="S230" i="52"/>
  <c r="G231" i="52"/>
  <c r="F230" i="52"/>
  <c r="AB246" i="52"/>
  <c r="Z245" i="52"/>
  <c r="Z126" i="52"/>
  <c r="AB126" i="52" s="1"/>
  <c r="AB625" i="52" s="1"/>
  <c r="F247" i="52"/>
  <c r="AE248" i="52"/>
  <c r="AC128" i="52"/>
  <c r="R129" i="52"/>
  <c r="S249" i="52"/>
  <c r="U625" i="52"/>
  <c r="W627" i="52"/>
  <c r="W123" i="52"/>
  <c r="W456" i="52" s="1"/>
  <c r="W14" i="52" s="1"/>
  <c r="G131" i="52"/>
  <c r="F130" i="52"/>
  <c r="S45" i="52"/>
  <c r="AI45" i="52"/>
  <c r="H46" i="52"/>
  <c r="AF46" i="52"/>
  <c r="Q47" i="52"/>
  <c r="AC47" i="52"/>
  <c r="Z48" i="52"/>
  <c r="E53" i="52"/>
  <c r="P61" i="52"/>
  <c r="Y78" i="52"/>
  <c r="F79" i="52"/>
  <c r="V79" i="52"/>
  <c r="M82" i="52"/>
  <c r="Y82" i="52"/>
  <c r="AK82" i="52"/>
  <c r="AO82" i="52"/>
  <c r="AO86" i="52"/>
  <c r="AQ86" i="52" s="1"/>
  <c r="E114" i="52"/>
  <c r="E112" i="52" s="1"/>
  <c r="Z112" i="52"/>
  <c r="AB112" i="52" s="1"/>
  <c r="AO121" i="52"/>
  <c r="N122" i="52"/>
  <c r="N455" i="52" s="1"/>
  <c r="Q625" i="52"/>
  <c r="AP626" i="52"/>
  <c r="AQ127" i="52"/>
  <c r="AP122" i="52"/>
  <c r="H628" i="52"/>
  <c r="H124" i="52"/>
  <c r="AJ628" i="52"/>
  <c r="AK129" i="52"/>
  <c r="AK628" i="52" s="1"/>
  <c r="AJ124" i="52"/>
  <c r="AK124" i="52" s="1"/>
  <c r="S246" i="52"/>
  <c r="R245" i="52"/>
  <c r="R126" i="52"/>
  <c r="AA245" i="52"/>
  <c r="AA125" i="52"/>
  <c r="AM626" i="52"/>
  <c r="AN127" i="52"/>
  <c r="AN626" i="52" s="1"/>
  <c r="AM122" i="52"/>
  <c r="AM455" i="52" s="1"/>
  <c r="U128" i="52"/>
  <c r="V248" i="52"/>
  <c r="E249" i="52"/>
  <c r="P249" i="52"/>
  <c r="N129" i="52"/>
  <c r="AQ249" i="52"/>
  <c r="AO129" i="52"/>
  <c r="AO125" i="52" s="1"/>
  <c r="X628" i="52"/>
  <c r="X124" i="52"/>
  <c r="R620" i="52"/>
  <c r="U454" i="52"/>
  <c r="F53" i="52"/>
  <c r="F57" i="52"/>
  <c r="Z57" i="52"/>
  <c r="AB57" i="52" s="1"/>
  <c r="J563" i="52"/>
  <c r="I543" i="52"/>
  <c r="O79" i="52"/>
  <c r="AC81" i="52"/>
  <c r="AC48" i="52" s="1"/>
  <c r="O92" i="52"/>
  <c r="P92" i="52" s="1"/>
  <c r="W92" i="52"/>
  <c r="Y92" i="52" s="1"/>
  <c r="W96" i="52"/>
  <c r="Y96" i="52" s="1"/>
  <c r="AE104" i="52"/>
  <c r="V108" i="52"/>
  <c r="AE108" i="52"/>
  <c r="G109" i="52"/>
  <c r="F108" i="52"/>
  <c r="AH112" i="52"/>
  <c r="AQ112" i="52"/>
  <c r="AB114" i="52"/>
  <c r="Q121" i="52"/>
  <c r="AD626" i="52"/>
  <c r="AE127" i="52"/>
  <c r="AE626" i="52" s="1"/>
  <c r="AA627" i="52"/>
  <c r="AB128" i="52"/>
  <c r="AB627" i="52" s="1"/>
  <c r="AA123" i="52"/>
  <c r="M135" i="52"/>
  <c r="S140" i="52"/>
  <c r="G141" i="52"/>
  <c r="F140" i="52"/>
  <c r="G144" i="52"/>
  <c r="P145" i="52"/>
  <c r="G152" i="52"/>
  <c r="AQ160" i="52"/>
  <c r="G167" i="52"/>
  <c r="M175" i="52"/>
  <c r="S180" i="52"/>
  <c r="G181" i="52"/>
  <c r="F180" i="52"/>
  <c r="Y185" i="52"/>
  <c r="V190" i="52"/>
  <c r="G194" i="52"/>
  <c r="P195" i="52"/>
  <c r="V200" i="52"/>
  <c r="AQ205" i="52"/>
  <c r="G213" i="52"/>
  <c r="J215" i="52"/>
  <c r="G223" i="52"/>
  <c r="J225" i="52"/>
  <c r="AQ230" i="52"/>
  <c r="E246" i="52"/>
  <c r="P246" i="52"/>
  <c r="N245" i="52"/>
  <c r="N126" i="52"/>
  <c r="AI245" i="52"/>
  <c r="AI126" i="52"/>
  <c r="S248" i="52"/>
  <c r="Q128" i="52"/>
  <c r="AD129" i="52"/>
  <c r="AE249" i="52"/>
  <c r="AG424" i="52"/>
  <c r="T426" i="52"/>
  <c r="V438" i="52"/>
  <c r="T436" i="52"/>
  <c r="V436" i="52" s="1"/>
  <c r="F325" i="52"/>
  <c r="K330" i="52"/>
  <c r="O330" i="52"/>
  <c r="W330" i="52"/>
  <c r="AA330" i="52"/>
  <c r="AI330" i="52"/>
  <c r="AM330" i="52"/>
  <c r="E332" i="52"/>
  <c r="M332" i="52"/>
  <c r="Y332" i="52"/>
  <c r="AK332" i="52"/>
  <c r="F333" i="52"/>
  <c r="G339" i="52"/>
  <c r="S340" i="52"/>
  <c r="AB340" i="52"/>
  <c r="AQ340" i="52"/>
  <c r="G348" i="52"/>
  <c r="F350" i="52"/>
  <c r="G352" i="52"/>
  <c r="F360" i="52"/>
  <c r="G362" i="52"/>
  <c r="F370" i="52"/>
  <c r="G372" i="52"/>
  <c r="F380" i="52"/>
  <c r="G382" i="52"/>
  <c r="F390" i="52"/>
  <c r="G392" i="52"/>
  <c r="F400" i="52"/>
  <c r="G402" i="52"/>
  <c r="G412" i="52"/>
  <c r="E410" i="52"/>
  <c r="AF426" i="52"/>
  <c r="AF436" i="52"/>
  <c r="F439" i="52"/>
  <c r="Q436" i="52"/>
  <c r="Q427" i="52"/>
  <c r="Q635" i="52" s="1"/>
  <c r="Q633" i="52" s="1"/>
  <c r="S633" i="52" s="1"/>
  <c r="S439" i="52"/>
  <c r="AC436" i="52"/>
  <c r="AE436" i="52" s="1"/>
  <c r="AC427" i="52"/>
  <c r="AC635" i="52" s="1"/>
  <c r="AC633" i="52" s="1"/>
  <c r="AE633" i="52" s="1"/>
  <c r="AE439" i="52"/>
  <c r="AL121" i="52"/>
  <c r="AP121" i="52"/>
  <c r="K122" i="52"/>
  <c r="O122" i="52"/>
  <c r="W122" i="52"/>
  <c r="H123" i="52"/>
  <c r="L123" i="52"/>
  <c r="T123" i="52"/>
  <c r="T456" i="52" s="1"/>
  <c r="T14" i="52" s="1"/>
  <c r="X123" i="52"/>
  <c r="AF123" i="52"/>
  <c r="AF456" i="52" s="1"/>
  <c r="AF14" i="52" s="1"/>
  <c r="AJ123" i="52"/>
  <c r="I124" i="52"/>
  <c r="AL125" i="52"/>
  <c r="AP125" i="52"/>
  <c r="AQ126" i="52"/>
  <c r="AQ625" i="52" s="1"/>
  <c r="P127" i="52"/>
  <c r="P626" i="52" s="1"/>
  <c r="Y128" i="52"/>
  <c r="Y627" i="52" s="1"/>
  <c r="J129" i="52"/>
  <c r="J628" i="52" s="1"/>
  <c r="AH129" i="52"/>
  <c r="AH628" i="52" s="1"/>
  <c r="AN187" i="52"/>
  <c r="F190" i="52"/>
  <c r="F200" i="52"/>
  <c r="F215" i="52"/>
  <c r="F225" i="52"/>
  <c r="H330" i="52"/>
  <c r="L330" i="52"/>
  <c r="T330" i="52"/>
  <c r="AF330" i="52"/>
  <c r="E331" i="52"/>
  <c r="F345" i="52"/>
  <c r="G347" i="52"/>
  <c r="G351" i="52"/>
  <c r="E350" i="52"/>
  <c r="G361" i="52"/>
  <c r="E360" i="52"/>
  <c r="G371" i="52"/>
  <c r="E370" i="52"/>
  <c r="G381" i="52"/>
  <c r="E380" i="52"/>
  <c r="G391" i="52"/>
  <c r="E390" i="52"/>
  <c r="G401" i="52"/>
  <c r="E400" i="52"/>
  <c r="M425" i="52"/>
  <c r="AB426" i="52"/>
  <c r="L426" i="52"/>
  <c r="M426" i="52" s="1"/>
  <c r="L436" i="52"/>
  <c r="M438" i="52"/>
  <c r="F116" i="52"/>
  <c r="M127" i="52"/>
  <c r="M626" i="52" s="1"/>
  <c r="F135" i="52"/>
  <c r="F150" i="52"/>
  <c r="F165" i="52"/>
  <c r="F175" i="52"/>
  <c r="F185" i="52"/>
  <c r="I330" i="52"/>
  <c r="F331" i="52"/>
  <c r="F335" i="52"/>
  <c r="F340" i="52"/>
  <c r="P340" i="52"/>
  <c r="AE340" i="52"/>
  <c r="AN340" i="52"/>
  <c r="G346" i="52"/>
  <c r="E345" i="52"/>
  <c r="G416" i="52"/>
  <c r="F415" i="52"/>
  <c r="Z424" i="52"/>
  <c r="AH425" i="52"/>
  <c r="E437" i="52"/>
  <c r="AL425" i="52"/>
  <c r="AN437" i="52"/>
  <c r="H426" i="52"/>
  <c r="J438" i="52"/>
  <c r="H436" i="52"/>
  <c r="J436" i="52" s="1"/>
  <c r="X426" i="52"/>
  <c r="Y426" i="52" s="1"/>
  <c r="X436" i="52"/>
  <c r="Y438" i="52"/>
  <c r="M439" i="52"/>
  <c r="K427" i="52"/>
  <c r="Y439" i="52"/>
  <c r="W427" i="52"/>
  <c r="F463" i="52"/>
  <c r="AL537" i="52"/>
  <c r="AL630" i="52" s="1"/>
  <c r="AL629" i="52" s="1"/>
  <c r="AN469" i="52"/>
  <c r="W538" i="52"/>
  <c r="W631" i="52" s="1"/>
  <c r="W629" i="52" s="1"/>
  <c r="Y470" i="52"/>
  <c r="AM538" i="52"/>
  <c r="AN470" i="52"/>
  <c r="H539" i="52"/>
  <c r="H632" i="52" s="1"/>
  <c r="H629" i="52" s="1"/>
  <c r="J471" i="52"/>
  <c r="X539" i="52"/>
  <c r="Y471" i="52"/>
  <c r="G473" i="52"/>
  <c r="F472" i="52"/>
  <c r="AB488" i="52"/>
  <c r="Z468" i="52"/>
  <c r="Z536" i="52" s="1"/>
  <c r="AA468" i="52"/>
  <c r="AB492" i="52"/>
  <c r="AK496" i="52"/>
  <c r="AJ468" i="52"/>
  <c r="AA632" i="52"/>
  <c r="AO425" i="52"/>
  <c r="R426" i="52"/>
  <c r="S426" i="52" s="1"/>
  <c r="AD426" i="52"/>
  <c r="AE426" i="52" s="1"/>
  <c r="AL426" i="52"/>
  <c r="AN426" i="52" s="1"/>
  <c r="AL432" i="52"/>
  <c r="AN432" i="52" s="1"/>
  <c r="AI436" i="52"/>
  <c r="AM436" i="52"/>
  <c r="AQ446" i="52"/>
  <c r="AO448" i="52"/>
  <c r="F449" i="52"/>
  <c r="F450" i="52"/>
  <c r="G450" i="52" s="1"/>
  <c r="J453" i="52"/>
  <c r="Q468" i="52"/>
  <c r="Q536" i="52" s="1"/>
  <c r="AG468" i="52"/>
  <c r="R537" i="52"/>
  <c r="S469" i="52"/>
  <c r="AI538" i="52"/>
  <c r="AI631" i="52" s="1"/>
  <c r="AI629" i="52" s="1"/>
  <c r="AK470" i="52"/>
  <c r="T539" i="52"/>
  <c r="T632" i="52" s="1"/>
  <c r="T629" i="52" s="1"/>
  <c r="V471" i="52"/>
  <c r="AJ539" i="52"/>
  <c r="AK471" i="52"/>
  <c r="F471" i="52"/>
  <c r="G487" i="52"/>
  <c r="E470" i="52"/>
  <c r="E538" i="52" s="1"/>
  <c r="S492" i="52"/>
  <c r="R468" i="52"/>
  <c r="G494" i="52"/>
  <c r="F492" i="52"/>
  <c r="AH496" i="52"/>
  <c r="AF468" i="52"/>
  <c r="AF536" i="52" s="1"/>
  <c r="F512" i="52"/>
  <c r="E512" i="52"/>
  <c r="G513" i="52"/>
  <c r="G460" i="52"/>
  <c r="F459" i="52"/>
  <c r="U468" i="52"/>
  <c r="N537" i="52"/>
  <c r="N630" i="52" s="1"/>
  <c r="N629" i="52" s="1"/>
  <c r="P469" i="52"/>
  <c r="AD537" i="52"/>
  <c r="AE469" i="52"/>
  <c r="O538" i="52"/>
  <c r="P470" i="52"/>
  <c r="AP631" i="52"/>
  <c r="AF539" i="52"/>
  <c r="AF632" i="52" s="1"/>
  <c r="AF629" i="52" s="1"/>
  <c r="AH471" i="52"/>
  <c r="G481" i="52"/>
  <c r="F480" i="52"/>
  <c r="AQ484" i="52"/>
  <c r="AP468" i="52"/>
  <c r="M488" i="52"/>
  <c r="L468" i="52"/>
  <c r="AM468" i="52"/>
  <c r="AN488" i="52"/>
  <c r="P492" i="52"/>
  <c r="N468" i="52"/>
  <c r="N536" i="52" s="1"/>
  <c r="E492" i="52"/>
  <c r="G493" i="52"/>
  <c r="E469" i="52"/>
  <c r="E537" i="52" s="1"/>
  <c r="G499" i="52"/>
  <c r="E471" i="52"/>
  <c r="E539" i="52" s="1"/>
  <c r="Y500" i="52"/>
  <c r="G510" i="52"/>
  <c r="F508" i="52"/>
  <c r="F524" i="52"/>
  <c r="G526" i="52"/>
  <c r="U542" i="52"/>
  <c r="Y563" i="52"/>
  <c r="X543" i="52"/>
  <c r="AE564" i="52"/>
  <c r="AC544" i="52"/>
  <c r="AC596" i="52" s="1"/>
  <c r="AK585" i="52"/>
  <c r="F410" i="52"/>
  <c r="AQ635" i="52"/>
  <c r="AO633" i="52"/>
  <c r="AQ633" i="52" s="1"/>
  <c r="E439" i="52"/>
  <c r="O448" i="52"/>
  <c r="P448" i="52" s="1"/>
  <c r="L620" i="52"/>
  <c r="M453" i="52"/>
  <c r="G466" i="52"/>
  <c r="I468" i="52"/>
  <c r="AO468" i="52"/>
  <c r="AO536" i="52" s="1"/>
  <c r="U630" i="52"/>
  <c r="V537" i="52"/>
  <c r="V630" i="52" s="1"/>
  <c r="Z537" i="52"/>
  <c r="Z630" i="52" s="1"/>
  <c r="AB469" i="52"/>
  <c r="AP537" i="52"/>
  <c r="AQ469" i="52"/>
  <c r="K538" i="52"/>
  <c r="K631" i="52" s="1"/>
  <c r="K629" i="52" s="1"/>
  <c r="M470" i="52"/>
  <c r="AA538" i="52"/>
  <c r="AB470" i="52"/>
  <c r="L539" i="52"/>
  <c r="M471" i="52"/>
  <c r="G477" i="52"/>
  <c r="F476" i="52"/>
  <c r="AN484" i="52"/>
  <c r="AL468" i="52"/>
  <c r="AL536" i="52" s="1"/>
  <c r="J488" i="52"/>
  <c r="H468" i="52"/>
  <c r="H536" i="52" s="1"/>
  <c r="AE488" i="52"/>
  <c r="AD468" i="52"/>
  <c r="AI468" i="52"/>
  <c r="AI536" i="52" s="1"/>
  <c r="O468" i="52"/>
  <c r="P496" i="52"/>
  <c r="V500" i="52"/>
  <c r="T468" i="52"/>
  <c r="T536" i="52" s="1"/>
  <c r="E508" i="52"/>
  <c r="G509" i="52"/>
  <c r="AK547" i="52"/>
  <c r="AI543" i="52"/>
  <c r="AI595" i="52" s="1"/>
  <c r="L545" i="52"/>
  <c r="M549" i="52"/>
  <c r="AD598" i="52"/>
  <c r="J610" i="52"/>
  <c r="I598" i="52"/>
  <c r="G462" i="52"/>
  <c r="M469" i="52"/>
  <c r="Y469" i="52"/>
  <c r="AK469" i="52"/>
  <c r="J470" i="52"/>
  <c r="V470" i="52"/>
  <c r="AH470" i="52"/>
  <c r="S471" i="52"/>
  <c r="AE471" i="52"/>
  <c r="AQ471" i="52"/>
  <c r="AK484" i="52"/>
  <c r="Y488" i="52"/>
  <c r="M492" i="52"/>
  <c r="E496" i="52"/>
  <c r="G498" i="52"/>
  <c r="F500" i="52"/>
  <c r="G500" i="52" s="1"/>
  <c r="AK500" i="52"/>
  <c r="Y504" i="52"/>
  <c r="M508" i="52"/>
  <c r="E516" i="52"/>
  <c r="F520" i="52"/>
  <c r="G533" i="52"/>
  <c r="E532" i="52"/>
  <c r="AK537" i="52"/>
  <c r="AK630" i="52" s="1"/>
  <c r="P557" i="52"/>
  <c r="N545" i="52"/>
  <c r="N541" i="52" s="1"/>
  <c r="N593" i="52" s="1"/>
  <c r="AE557" i="52"/>
  <c r="AD545" i="52"/>
  <c r="S565" i="52"/>
  <c r="R561" i="52"/>
  <c r="J620" i="52"/>
  <c r="O630" i="52"/>
  <c r="AA630" i="52"/>
  <c r="AM630" i="52"/>
  <c r="L631" i="52"/>
  <c r="X631" i="52"/>
  <c r="AJ631" i="52"/>
  <c r="I632" i="52"/>
  <c r="U632" i="52"/>
  <c r="AG632" i="52"/>
  <c r="F484" i="52"/>
  <c r="E488" i="52"/>
  <c r="G490" i="52"/>
  <c r="AK492" i="52"/>
  <c r="Y496" i="52"/>
  <c r="G497" i="52"/>
  <c r="M500" i="52"/>
  <c r="E504" i="52"/>
  <c r="G506" i="52"/>
  <c r="AK508" i="52"/>
  <c r="G517" i="52"/>
  <c r="G525" i="52"/>
  <c r="E524" i="52"/>
  <c r="M537" i="52"/>
  <c r="M630" i="52" s="1"/>
  <c r="V538" i="52"/>
  <c r="V631" i="52" s="1"/>
  <c r="AE539" i="52"/>
  <c r="AE632" i="52" s="1"/>
  <c r="L542" i="52"/>
  <c r="M546" i="52"/>
  <c r="AQ546" i="52"/>
  <c r="AP542" i="52"/>
  <c r="O544" i="52"/>
  <c r="P548" i="52"/>
  <c r="AH549" i="52"/>
  <c r="AG545" i="52"/>
  <c r="P562" i="52"/>
  <c r="O542" i="52"/>
  <c r="AG615" i="52"/>
  <c r="AH615" i="52" s="1"/>
  <c r="AH599" i="52"/>
  <c r="AL616" i="52"/>
  <c r="AN616" i="52" s="1"/>
  <c r="AN600" i="52"/>
  <c r="AC617" i="52"/>
  <c r="AE617" i="52" s="1"/>
  <c r="AE601" i="52"/>
  <c r="V602" i="52"/>
  <c r="G604" i="52"/>
  <c r="F600" i="52"/>
  <c r="F602" i="52"/>
  <c r="F532" i="52"/>
  <c r="G534" i="52"/>
  <c r="J538" i="52"/>
  <c r="J631" i="52" s="1"/>
  <c r="S539" i="52"/>
  <c r="S632" i="52" s="1"/>
  <c r="H542" i="52"/>
  <c r="H594" i="52" s="1"/>
  <c r="J546" i="52"/>
  <c r="AN546" i="52"/>
  <c r="AL542" i="52"/>
  <c r="AL594" i="52" s="1"/>
  <c r="Q543" i="52"/>
  <c r="Q595" i="52" s="1"/>
  <c r="S547" i="52"/>
  <c r="AK548" i="52"/>
  <c r="AJ544" i="52"/>
  <c r="AC545" i="52"/>
  <c r="AE549" i="52"/>
  <c r="S569" i="52"/>
  <c r="Q561" i="52"/>
  <c r="AH569" i="52"/>
  <c r="AG561" i="52"/>
  <c r="G574" i="52"/>
  <c r="E573" i="52"/>
  <c r="R542" i="52"/>
  <c r="L544" i="52"/>
  <c r="AM544" i="52"/>
  <c r="AA545" i="52"/>
  <c r="AE546" i="52"/>
  <c r="AB547" i="52"/>
  <c r="Y548" i="52"/>
  <c r="V549" i="52"/>
  <c r="AB557" i="52"/>
  <c r="Z545" i="52"/>
  <c r="AQ557" i="52"/>
  <c r="AP545" i="52"/>
  <c r="AK563" i="52"/>
  <c r="AJ543" i="52"/>
  <c r="J564" i="52"/>
  <c r="I544" i="52"/>
  <c r="AQ564" i="52"/>
  <c r="AO544" i="52"/>
  <c r="G570" i="52"/>
  <c r="F569" i="52"/>
  <c r="F562" i="52"/>
  <c r="F577" i="52"/>
  <c r="G587" i="52"/>
  <c r="E585" i="52"/>
  <c r="AC615" i="52"/>
  <c r="AE615" i="52" s="1"/>
  <c r="AE599" i="52"/>
  <c r="R616" i="52"/>
  <c r="S616" i="52" s="1"/>
  <c r="S600" i="52"/>
  <c r="J601" i="52"/>
  <c r="I617" i="52"/>
  <c r="J617" i="52" s="1"/>
  <c r="E602" i="52"/>
  <c r="G603" i="52"/>
  <c r="E599" i="52"/>
  <c r="E615" i="52" s="1"/>
  <c r="AN557" i="52"/>
  <c r="AL545" i="52"/>
  <c r="AH563" i="52"/>
  <c r="V564" i="52"/>
  <c r="U544" i="52"/>
  <c r="F563" i="52"/>
  <c r="J569" i="52"/>
  <c r="I561" i="52"/>
  <c r="AQ569" i="52"/>
  <c r="AO561" i="52"/>
  <c r="G578" i="52"/>
  <c r="I615" i="52"/>
  <c r="J615" i="52" s="1"/>
  <c r="J599" i="52"/>
  <c r="N616" i="52"/>
  <c r="P616" i="52" s="1"/>
  <c r="P600" i="52"/>
  <c r="G609" i="52"/>
  <c r="F601" i="52"/>
  <c r="AH610" i="52"/>
  <c r="AG598" i="52"/>
  <c r="AJ542" i="52"/>
  <c r="AG543" i="52"/>
  <c r="P547" i="52"/>
  <c r="G550" i="52"/>
  <c r="F549" i="52"/>
  <c r="E548" i="52"/>
  <c r="E544" i="52" s="1"/>
  <c r="E596" i="52" s="1"/>
  <c r="E553" i="52"/>
  <c r="S557" i="52"/>
  <c r="R545" i="52"/>
  <c r="Z561" i="52"/>
  <c r="M563" i="52"/>
  <c r="L543" i="52"/>
  <c r="S564" i="52"/>
  <c r="Q544" i="52"/>
  <c r="Q596" i="52" s="1"/>
  <c r="AH564" i="52"/>
  <c r="AG544" i="52"/>
  <c r="F565" i="52"/>
  <c r="E566" i="52"/>
  <c r="AC562" i="52"/>
  <c r="AE566" i="52"/>
  <c r="AC565" i="52"/>
  <c r="AC561" i="52" s="1"/>
  <c r="V569" i="52"/>
  <c r="U561" i="52"/>
  <c r="F573" i="52"/>
  <c r="G575" i="52"/>
  <c r="G583" i="52"/>
  <c r="E581" i="52"/>
  <c r="G591" i="52"/>
  <c r="E589" i="52"/>
  <c r="AP616" i="52"/>
  <c r="AQ616" i="52" s="1"/>
  <c r="AQ600" i="52"/>
  <c r="AH601" i="52"/>
  <c r="AG617" i="52"/>
  <c r="AH617" i="52" s="1"/>
  <c r="Y602" i="52"/>
  <c r="X598" i="52"/>
  <c r="F606" i="52"/>
  <c r="AE610" i="52"/>
  <c r="T547" i="52"/>
  <c r="E559" i="52"/>
  <c r="G568" i="52"/>
  <c r="P569" i="52"/>
  <c r="AB569" i="52"/>
  <c r="F581" i="52"/>
  <c r="F585" i="52"/>
  <c r="F589" i="52"/>
  <c r="M599" i="52"/>
  <c r="AA615" i="52"/>
  <c r="AB615" i="52" s="1"/>
  <c r="AB599" i="52"/>
  <c r="AK599" i="52"/>
  <c r="L616" i="52"/>
  <c r="M616" i="52" s="1"/>
  <c r="M600" i="52"/>
  <c r="AJ616" i="52"/>
  <c r="M601" i="52"/>
  <c r="AA617" i="52"/>
  <c r="AB617" i="52" s="1"/>
  <c r="AB601" i="52"/>
  <c r="AK601" i="52"/>
  <c r="M610" i="52"/>
  <c r="AB610" i="52"/>
  <c r="AA598" i="52"/>
  <c r="AK610" i="52"/>
  <c r="L598" i="52"/>
  <c r="AJ598" i="52"/>
  <c r="E601" i="52"/>
  <c r="E617" i="52" s="1"/>
  <c r="O617" i="52"/>
  <c r="P617" i="52" s="1"/>
  <c r="P601" i="52"/>
  <c r="AM617" i="52"/>
  <c r="AN617" i="52" s="1"/>
  <c r="AN601" i="52"/>
  <c r="G607" i="52"/>
  <c r="P610" i="52"/>
  <c r="O598" i="52"/>
  <c r="AN610" i="52"/>
  <c r="AM598" i="52"/>
  <c r="AM615" i="52"/>
  <c r="AN615" i="52" s="1"/>
  <c r="U615" i="52"/>
  <c r="V615" i="52" s="1"/>
  <c r="V599" i="52"/>
  <c r="AD616" i="52"/>
  <c r="AE616" i="52" s="1"/>
  <c r="AE600" i="52"/>
  <c r="U617" i="52"/>
  <c r="V617" i="52" s="1"/>
  <c r="V601" i="52"/>
  <c r="U598" i="52"/>
  <c r="G611" i="52"/>
  <c r="F610" i="52"/>
  <c r="F599" i="52"/>
  <c r="M615" i="52"/>
  <c r="AK615" i="52"/>
  <c r="S617" i="52"/>
  <c r="F633" i="52"/>
  <c r="AH633" i="52"/>
  <c r="AB638" i="52"/>
  <c r="G637" i="52"/>
  <c r="G641" i="52"/>
  <c r="G634" i="52"/>
  <c r="AQ437" i="52" l="1"/>
  <c r="P539" i="52"/>
  <c r="P632" i="52" s="1"/>
  <c r="G89" i="52"/>
  <c r="F86" i="52"/>
  <c r="G157" i="52"/>
  <c r="Y127" i="52"/>
  <c r="Y626" i="52" s="1"/>
  <c r="AL122" i="52"/>
  <c r="AL120" i="52" s="1"/>
  <c r="AK128" i="52"/>
  <c r="AK627" i="52" s="1"/>
  <c r="AI123" i="52"/>
  <c r="AI456" i="52" s="1"/>
  <c r="AI14" i="52" s="1"/>
  <c r="P126" i="52"/>
  <c r="P625" i="52" s="1"/>
  <c r="AE122" i="52"/>
  <c r="AQ626" i="52"/>
  <c r="G135" i="52"/>
  <c r="G98" i="52"/>
  <c r="F80" i="52"/>
  <c r="F47" i="52" s="1"/>
  <c r="Y80" i="52"/>
  <c r="L624" i="52"/>
  <c r="AB561" i="52"/>
  <c r="S330" i="52"/>
  <c r="Q624" i="52"/>
  <c r="K624" i="52"/>
  <c r="G200" i="52"/>
  <c r="W125" i="52"/>
  <c r="Y125" i="52" s="1"/>
  <c r="P79" i="52"/>
  <c r="AK561" i="52"/>
  <c r="AE330" i="52"/>
  <c r="AK436" i="52"/>
  <c r="G240" i="52"/>
  <c r="E549" i="52"/>
  <c r="G549" i="52" s="1"/>
  <c r="G516" i="52"/>
  <c r="AB427" i="52"/>
  <c r="G215" i="52"/>
  <c r="G145" i="52"/>
  <c r="G606" i="52"/>
  <c r="AN594" i="52"/>
  <c r="AM125" i="52"/>
  <c r="AN125" i="52" s="1"/>
  <c r="V129" i="52"/>
  <c r="V628" i="52" s="1"/>
  <c r="AL624" i="52"/>
  <c r="P561" i="52"/>
  <c r="V122" i="52"/>
  <c r="AF541" i="52"/>
  <c r="AF593" i="52" s="1"/>
  <c r="AJ424" i="52"/>
  <c r="AL635" i="52"/>
  <c r="AL633" i="52" s="1"/>
  <c r="AN633" i="52" s="1"/>
  <c r="T455" i="52"/>
  <c r="P634" i="52"/>
  <c r="U125" i="52"/>
  <c r="AJ455" i="52"/>
  <c r="G480" i="52"/>
  <c r="AP430" i="52"/>
  <c r="AK634" i="52"/>
  <c r="AH542" i="52"/>
  <c r="AQ245" i="52"/>
  <c r="AM541" i="52"/>
  <c r="AF543" i="52"/>
  <c r="AF595" i="52" s="1"/>
  <c r="AE596" i="52"/>
  <c r="G459" i="52"/>
  <c r="F544" i="52"/>
  <c r="F596" i="52" s="1"/>
  <c r="AI424" i="52"/>
  <c r="AK424" i="52" s="1"/>
  <c r="AK545" i="52"/>
  <c r="AH561" i="52"/>
  <c r="G340" i="52"/>
  <c r="Q125" i="52"/>
  <c r="G248" i="52"/>
  <c r="AQ445" i="52"/>
  <c r="M330" i="52"/>
  <c r="U624" i="52"/>
  <c r="AN561" i="52"/>
  <c r="E610" i="52"/>
  <c r="G610" i="52" s="1"/>
  <c r="G579" i="52"/>
  <c r="G165" i="52"/>
  <c r="J545" i="52"/>
  <c r="Q424" i="52"/>
  <c r="S77" i="52"/>
  <c r="G175" i="52"/>
  <c r="G116" i="52"/>
  <c r="P245" i="52"/>
  <c r="K627" i="52"/>
  <c r="G496" i="52"/>
  <c r="AL48" i="52"/>
  <c r="AL457" i="52" s="1"/>
  <c r="G96" i="52"/>
  <c r="G504" i="52"/>
  <c r="AN436" i="52"/>
  <c r="Y436" i="52"/>
  <c r="AN330" i="52"/>
  <c r="G180" i="52"/>
  <c r="AQ543" i="52"/>
  <c r="AQ632" i="52"/>
  <c r="Y121" i="52"/>
  <c r="H541" i="52"/>
  <c r="H593" i="52" s="1"/>
  <c r="G355" i="52"/>
  <c r="Y245" i="52"/>
  <c r="G65" i="52"/>
  <c r="AO541" i="52"/>
  <c r="AO593" i="52" s="1"/>
  <c r="AJ624" i="52"/>
  <c r="S425" i="52"/>
  <c r="T635" i="52"/>
  <c r="T633" i="52" s="1"/>
  <c r="V633" i="52" s="1"/>
  <c r="O624" i="52"/>
  <c r="U124" i="52"/>
  <c r="U457" i="52" s="1"/>
  <c r="AH245" i="52"/>
  <c r="AK425" i="52"/>
  <c r="G325" i="52"/>
  <c r="E225" i="52"/>
  <c r="O47" i="52"/>
  <c r="P47" i="52" s="1"/>
  <c r="G74" i="52"/>
  <c r="M561" i="52"/>
  <c r="AI457" i="52"/>
  <c r="AI15" i="52" s="1"/>
  <c r="AI623" i="52" s="1"/>
  <c r="AJ457" i="52"/>
  <c r="AH537" i="52"/>
  <c r="AH630" i="52" s="1"/>
  <c r="G415" i="52"/>
  <c r="K121" i="52"/>
  <c r="K120" i="52" s="1"/>
  <c r="M634" i="52"/>
  <c r="AO629" i="52"/>
  <c r="H624" i="52"/>
  <c r="V610" i="52"/>
  <c r="AP440" i="52"/>
  <c r="AQ440" i="52" s="1"/>
  <c r="F442" i="52"/>
  <c r="F440" i="52" s="1"/>
  <c r="G440" i="52" s="1"/>
  <c r="V330" i="52"/>
  <c r="AI122" i="52"/>
  <c r="AK122" i="52" s="1"/>
  <c r="AE245" i="52"/>
  <c r="AH11" i="52"/>
  <c r="M126" i="52"/>
  <c r="M625" i="52" s="1"/>
  <c r="G419" i="52"/>
  <c r="V426" i="52"/>
  <c r="V634" i="52" s="1"/>
  <c r="Q541" i="52"/>
  <c r="Q593" i="52" s="1"/>
  <c r="AN537" i="52"/>
  <c r="AN630" i="52" s="1"/>
  <c r="AE606" i="52"/>
  <c r="AH436" i="52"/>
  <c r="R626" i="52"/>
  <c r="AC624" i="52"/>
  <c r="AE77" i="52"/>
  <c r="G69" i="52"/>
  <c r="G195" i="52"/>
  <c r="AO424" i="52"/>
  <c r="AO436" i="52"/>
  <c r="AK44" i="52"/>
  <c r="S453" i="52"/>
  <c r="G230" i="52"/>
  <c r="G104" i="52"/>
  <c r="G147" i="52"/>
  <c r="AH594" i="52"/>
  <c r="G638" i="52"/>
  <c r="G249" i="52"/>
  <c r="AN539" i="52"/>
  <c r="AN632" i="52" s="1"/>
  <c r="AE538" i="52"/>
  <c r="AE631" i="52" s="1"/>
  <c r="P543" i="52"/>
  <c r="G108" i="52"/>
  <c r="Y561" i="52"/>
  <c r="K541" i="52"/>
  <c r="K593" i="52" s="1"/>
  <c r="AB544" i="52"/>
  <c r="O541" i="52"/>
  <c r="O593" i="52" s="1"/>
  <c r="P593" i="52" s="1"/>
  <c r="H121" i="52"/>
  <c r="J121" i="52" s="1"/>
  <c r="M77" i="52"/>
  <c r="AB77" i="52"/>
  <c r="G567" i="52"/>
  <c r="P595" i="52"/>
  <c r="G484" i="52"/>
  <c r="AE565" i="52"/>
  <c r="T424" i="52"/>
  <c r="V424" i="52" s="1"/>
  <c r="Y330" i="52"/>
  <c r="V557" i="52"/>
  <c r="AB542" i="52"/>
  <c r="AQ330" i="52"/>
  <c r="AK427" i="52"/>
  <c r="AK635" i="52" s="1"/>
  <c r="AB594" i="52"/>
  <c r="P636" i="52"/>
  <c r="S595" i="52"/>
  <c r="G445" i="52"/>
  <c r="F444" i="52"/>
  <c r="G375" i="52"/>
  <c r="T624" i="52"/>
  <c r="V600" i="52"/>
  <c r="AE561" i="52"/>
  <c r="AP438" i="52"/>
  <c r="F438" i="52" s="1"/>
  <c r="F436" i="52" s="1"/>
  <c r="O125" i="52"/>
  <c r="P330" i="52"/>
  <c r="AG125" i="52"/>
  <c r="S245" i="52"/>
  <c r="F245" i="52"/>
  <c r="F81" i="52"/>
  <c r="G81" i="52" s="1"/>
  <c r="AN245" i="52"/>
  <c r="AK600" i="52"/>
  <c r="AB543" i="52"/>
  <c r="J561" i="52"/>
  <c r="J539" i="52"/>
  <c r="J632" i="52" s="1"/>
  <c r="AA596" i="52"/>
  <c r="AA15" i="52" s="1"/>
  <c r="G476" i="52"/>
  <c r="E438" i="52"/>
  <c r="E436" i="52" s="1"/>
  <c r="AQ434" i="52"/>
  <c r="K125" i="52"/>
  <c r="E330" i="52"/>
  <c r="G190" i="52"/>
  <c r="M128" i="52"/>
  <c r="M627" i="52" s="1"/>
  <c r="AH126" i="52"/>
  <c r="AH625" i="52" s="1"/>
  <c r="AL44" i="52"/>
  <c r="AN44" i="52" s="1"/>
  <c r="V126" i="52"/>
  <c r="V625" i="52" s="1"/>
  <c r="G160" i="52"/>
  <c r="M129" i="52"/>
  <c r="M628" i="52" s="1"/>
  <c r="Q44" i="52"/>
  <c r="S44" i="52" s="1"/>
  <c r="V546" i="52"/>
  <c r="Y596" i="52"/>
  <c r="AB436" i="52"/>
  <c r="E444" i="52"/>
  <c r="G395" i="52"/>
  <c r="H125" i="52"/>
  <c r="AP444" i="52"/>
  <c r="AQ444" i="52" s="1"/>
  <c r="T125" i="52"/>
  <c r="L125" i="52"/>
  <c r="AG120" i="52"/>
  <c r="AB47" i="52"/>
  <c r="P436" i="52"/>
  <c r="F82" i="52"/>
  <c r="AG454" i="52"/>
  <c r="AG12" i="52" s="1"/>
  <c r="L124" i="52"/>
  <c r="M124" i="52" s="1"/>
  <c r="W454" i="52"/>
  <c r="W12" i="52" s="1"/>
  <c r="W621" i="52" s="1"/>
  <c r="AC44" i="52"/>
  <c r="AE44" i="52" s="1"/>
  <c r="AK616" i="52"/>
  <c r="AN569" i="52"/>
  <c r="E557" i="52"/>
  <c r="G557" i="52" s="1"/>
  <c r="AB595" i="52"/>
  <c r="S598" i="52"/>
  <c r="AQ598" i="52"/>
  <c r="G520" i="52"/>
  <c r="J537" i="52"/>
  <c r="J630" i="52" s="1"/>
  <c r="S538" i="52"/>
  <c r="S631" i="52" s="1"/>
  <c r="N635" i="52"/>
  <c r="N633" i="52" s="1"/>
  <c r="P633" i="52" s="1"/>
  <c r="AB424" i="52"/>
  <c r="O121" i="52"/>
  <c r="O120" i="52" s="1"/>
  <c r="F129" i="52"/>
  <c r="S436" i="52"/>
  <c r="AB330" i="52"/>
  <c r="AK245" i="52"/>
  <c r="G246" i="52"/>
  <c r="S127" i="52"/>
  <c r="S626" i="52" s="1"/>
  <c r="AG625" i="52"/>
  <c r="AG624" i="52" s="1"/>
  <c r="X457" i="52"/>
  <c r="X15" i="52" s="1"/>
  <c r="AO47" i="52"/>
  <c r="AQ47" i="52" s="1"/>
  <c r="G130" i="52"/>
  <c r="J126" i="52"/>
  <c r="J625" i="52" s="1"/>
  <c r="K44" i="52"/>
  <c r="M44" i="52" s="1"/>
  <c r="AH45" i="52"/>
  <c r="AE563" i="52"/>
  <c r="AQ614" i="52"/>
  <c r="S614" i="52"/>
  <c r="N424" i="52"/>
  <c r="P424" i="52" s="1"/>
  <c r="G405" i="52"/>
  <c r="T121" i="52"/>
  <c r="V121" i="52" s="1"/>
  <c r="M245" i="52"/>
  <c r="T541" i="52"/>
  <c r="T593" i="52" s="1"/>
  <c r="V545" i="52"/>
  <c r="F11" i="52"/>
  <c r="F453" i="52" s="1"/>
  <c r="G563" i="52"/>
  <c r="M538" i="52"/>
  <c r="M631" i="52" s="1"/>
  <c r="AE595" i="52"/>
  <c r="AG457" i="52"/>
  <c r="AE543" i="52"/>
  <c r="I541" i="52"/>
  <c r="I593" i="52" s="1"/>
  <c r="J593" i="52" s="1"/>
  <c r="G334" i="52"/>
  <c r="X626" i="52"/>
  <c r="X624" i="52" s="1"/>
  <c r="X122" i="52"/>
  <c r="X455" i="52" s="1"/>
  <c r="G235" i="52"/>
  <c r="AQ538" i="52"/>
  <c r="AE634" i="52"/>
  <c r="G463" i="52"/>
  <c r="E127" i="52"/>
  <c r="L424" i="52"/>
  <c r="G332" i="52"/>
  <c r="G564" i="52"/>
  <c r="AE544" i="52"/>
  <c r="Y544" i="52"/>
  <c r="AQ631" i="52"/>
  <c r="G464" i="52"/>
  <c r="AK127" i="52"/>
  <c r="AK626" i="52" s="1"/>
  <c r="AH330" i="52"/>
  <c r="G205" i="52"/>
  <c r="G170" i="52"/>
  <c r="AH124" i="52"/>
  <c r="AQ539" i="52"/>
  <c r="AC120" i="52"/>
  <c r="W628" i="52"/>
  <c r="W624" i="52" s="1"/>
  <c r="W124" i="52"/>
  <c r="W120" i="52" s="1"/>
  <c r="S122" i="52"/>
  <c r="AQ435" i="52"/>
  <c r="F435" i="52"/>
  <c r="G435" i="52" s="1"/>
  <c r="G581" i="52"/>
  <c r="F543" i="52"/>
  <c r="F595" i="52" s="1"/>
  <c r="Y538" i="52"/>
  <c r="Y631" i="52" s="1"/>
  <c r="G335" i="52"/>
  <c r="M436" i="52"/>
  <c r="AP624" i="52"/>
  <c r="F126" i="52"/>
  <c r="AQ122" i="52"/>
  <c r="G100" i="52"/>
  <c r="W541" i="52"/>
  <c r="W593" i="52" s="1"/>
  <c r="G385" i="52"/>
  <c r="AC424" i="52"/>
  <c r="AK330" i="52"/>
  <c r="G365" i="52"/>
  <c r="Q124" i="52"/>
  <c r="Q457" i="52" s="1"/>
  <c r="Q15" i="52" s="1"/>
  <c r="Q623" i="52" s="1"/>
  <c r="AB79" i="52"/>
  <c r="AB92" i="52"/>
  <c r="AL595" i="52"/>
  <c r="AN595" i="52" s="1"/>
  <c r="AN543" i="52"/>
  <c r="AQ562" i="52"/>
  <c r="I626" i="52"/>
  <c r="I624" i="52" s="1"/>
  <c r="J127" i="52"/>
  <c r="J626" i="52" s="1"/>
  <c r="I122" i="52"/>
  <c r="I120" i="52" s="1"/>
  <c r="AC454" i="52"/>
  <c r="G553" i="52"/>
  <c r="AL541" i="52"/>
  <c r="AL593" i="52" s="1"/>
  <c r="G577" i="52"/>
  <c r="E468" i="52"/>
  <c r="E536" i="52" s="1"/>
  <c r="V539" i="52"/>
  <c r="V632" i="52" s="1"/>
  <c r="AK538" i="52"/>
  <c r="AK631" i="52" s="1"/>
  <c r="Z629" i="52"/>
  <c r="AI541" i="52"/>
  <c r="AI593" i="52" s="1"/>
  <c r="AK593" i="52" s="1"/>
  <c r="S634" i="52"/>
  <c r="G150" i="52"/>
  <c r="AQ129" i="52"/>
  <c r="E128" i="52"/>
  <c r="G140" i="52"/>
  <c r="AB245" i="52"/>
  <c r="I125" i="52"/>
  <c r="AQ123" i="52"/>
  <c r="U455" i="52"/>
  <c r="AP595" i="52"/>
  <c r="AQ595" i="52" s="1"/>
  <c r="AP429" i="52"/>
  <c r="AK606" i="52"/>
  <c r="E600" i="52"/>
  <c r="E616" i="52" s="1"/>
  <c r="E546" i="52"/>
  <c r="G546" i="52" s="1"/>
  <c r="G558" i="52"/>
  <c r="AN563" i="52"/>
  <c r="F430" i="52"/>
  <c r="G430" i="52" s="1"/>
  <c r="AQ430" i="52"/>
  <c r="G90" i="52"/>
  <c r="G220" i="52"/>
  <c r="G210" i="52"/>
  <c r="AM625" i="52"/>
  <c r="AM624" i="52" s="1"/>
  <c r="AM121" i="52"/>
  <c r="AM454" i="52" s="1"/>
  <c r="AM12" i="52" s="1"/>
  <c r="E86" i="52"/>
  <c r="G573" i="52"/>
  <c r="Y545" i="52"/>
  <c r="X541" i="52"/>
  <c r="AQ451" i="52"/>
  <c r="F451" i="52"/>
  <c r="G451" i="52" s="1"/>
  <c r="AP448" i="52"/>
  <c r="AQ448" i="52" s="1"/>
  <c r="Z455" i="52"/>
  <c r="Z13" i="52" s="1"/>
  <c r="Z622" i="52" s="1"/>
  <c r="J427" i="52"/>
  <c r="J635" i="52" s="1"/>
  <c r="G569" i="52"/>
  <c r="AC541" i="52"/>
  <c r="AC593" i="52" s="1"/>
  <c r="G532" i="52"/>
  <c r="S543" i="52"/>
  <c r="AH539" i="52"/>
  <c r="AH632" i="52" s="1"/>
  <c r="S561" i="52"/>
  <c r="J542" i="52"/>
  <c r="U629" i="52"/>
  <c r="V629" i="52" s="1"/>
  <c r="AD424" i="52"/>
  <c r="AB539" i="52"/>
  <c r="AB632" i="52" s="1"/>
  <c r="E426" i="52"/>
  <c r="AF424" i="52"/>
  <c r="AH424" i="52" s="1"/>
  <c r="J330" i="52"/>
  <c r="AL454" i="52"/>
  <c r="AL12" i="52" s="1"/>
  <c r="AL621" i="52" s="1"/>
  <c r="G333" i="52"/>
  <c r="AH426" i="52"/>
  <c r="AH634" i="52" s="1"/>
  <c r="E80" i="52"/>
  <c r="E47" i="52" s="1"/>
  <c r="E92" i="52"/>
  <c r="G92" i="52" s="1"/>
  <c r="V77" i="52"/>
  <c r="G155" i="52"/>
  <c r="G73" i="52"/>
  <c r="X594" i="52"/>
  <c r="Y594" i="52" s="1"/>
  <c r="Y542" i="52"/>
  <c r="AF626" i="52"/>
  <c r="AH127" i="52"/>
  <c r="AH626" i="52" s="1"/>
  <c r="AF125" i="52"/>
  <c r="AF122" i="52"/>
  <c r="AH122" i="52" s="1"/>
  <c r="G61" i="52"/>
  <c r="AM457" i="52"/>
  <c r="AM13" i="52"/>
  <c r="AM614" i="52"/>
  <c r="AN614" i="52" s="1"/>
  <c r="AN598" i="52"/>
  <c r="L614" i="52"/>
  <c r="M614" i="52" s="1"/>
  <c r="M598" i="52"/>
  <c r="E562" i="52"/>
  <c r="E565" i="52"/>
  <c r="E561" i="52" s="1"/>
  <c r="G566" i="52"/>
  <c r="AP541" i="52"/>
  <c r="AQ545" i="52"/>
  <c r="AP431" i="52"/>
  <c r="AP594" i="52"/>
  <c r="AQ594" i="52" s="1"/>
  <c r="AQ542" i="52"/>
  <c r="U536" i="52"/>
  <c r="V536" i="52" s="1"/>
  <c r="V468" i="52"/>
  <c r="K635" i="52"/>
  <c r="K424" i="52"/>
  <c r="J124" i="52"/>
  <c r="AC457" i="52"/>
  <c r="AC15" i="52" s="1"/>
  <c r="AC623" i="52" s="1"/>
  <c r="AO77" i="52"/>
  <c r="AQ82" i="52"/>
  <c r="AC455" i="52"/>
  <c r="AC13" i="52" s="1"/>
  <c r="AC622" i="52" s="1"/>
  <c r="AE47" i="52"/>
  <c r="J46" i="52"/>
  <c r="AE81" i="52"/>
  <c r="G49" i="52"/>
  <c r="I12" i="52"/>
  <c r="AF457" i="52"/>
  <c r="AF15" i="52" s="1"/>
  <c r="AF623" i="52" s="1"/>
  <c r="AM456" i="52"/>
  <c r="AN123" i="52"/>
  <c r="W77" i="52"/>
  <c r="Y77" i="52" s="1"/>
  <c r="Z44" i="52"/>
  <c r="AB44" i="52" s="1"/>
  <c r="G589" i="52"/>
  <c r="T543" i="52"/>
  <c r="V547" i="52"/>
  <c r="X614" i="52"/>
  <c r="Y614" i="52" s="1"/>
  <c r="Y598" i="52"/>
  <c r="V561" i="52"/>
  <c r="U541" i="52"/>
  <c r="F561" i="52"/>
  <c r="S545" i="52"/>
  <c r="R541" i="52"/>
  <c r="F545" i="52"/>
  <c r="AN542" i="52"/>
  <c r="AG614" i="52"/>
  <c r="AH614" i="52" s="1"/>
  <c r="AH598" i="52"/>
  <c r="U596" i="52"/>
  <c r="V596" i="52" s="1"/>
  <c r="V544" i="52"/>
  <c r="R594" i="52"/>
  <c r="S594" i="52" s="1"/>
  <c r="S542" i="52"/>
  <c r="AJ596" i="52"/>
  <c r="AK596" i="52" s="1"/>
  <c r="AK544" i="52"/>
  <c r="F616" i="52"/>
  <c r="O594" i="52"/>
  <c r="P594" i="52" s="1"/>
  <c r="P542" i="52"/>
  <c r="P537" i="52"/>
  <c r="P630" i="52" s="1"/>
  <c r="S596" i="52"/>
  <c r="J594" i="52"/>
  <c r="AE598" i="52"/>
  <c r="AD614" i="52"/>
  <c r="AE614" i="52" s="1"/>
  <c r="AD536" i="52"/>
  <c r="AE536" i="52" s="1"/>
  <c r="AE468" i="52"/>
  <c r="R424" i="52"/>
  <c r="V542" i="52"/>
  <c r="U594" i="52"/>
  <c r="V594" i="52" s="1"/>
  <c r="G524" i="52"/>
  <c r="G488" i="52"/>
  <c r="AD630" i="52"/>
  <c r="AD629" i="52" s="1"/>
  <c r="AE629" i="52" s="1"/>
  <c r="AE537" i="52"/>
  <c r="AE630" i="52" s="1"/>
  <c r="G544" i="52"/>
  <c r="R536" i="52"/>
  <c r="S536" i="52" s="1"/>
  <c r="S468" i="52"/>
  <c r="F539" i="52"/>
  <c r="G539" i="52" s="1"/>
  <c r="G471" i="52"/>
  <c r="R630" i="52"/>
  <c r="R629" i="52" s="1"/>
  <c r="S629" i="52" s="1"/>
  <c r="S537" i="52"/>
  <c r="S630" i="52" s="1"/>
  <c r="AJ536" i="52"/>
  <c r="AK536" i="52" s="1"/>
  <c r="AK468" i="52"/>
  <c r="AA536" i="52"/>
  <c r="AB536" i="52" s="1"/>
  <c r="AB468" i="52"/>
  <c r="E632" i="52"/>
  <c r="AG629" i="52"/>
  <c r="AH629" i="52" s="1"/>
  <c r="AB635" i="52"/>
  <c r="Z633" i="52"/>
  <c r="AB633" i="52" s="1"/>
  <c r="G345" i="52"/>
  <c r="AJ456" i="52"/>
  <c r="L456" i="52"/>
  <c r="M123" i="52"/>
  <c r="P122" i="52"/>
  <c r="G439" i="52"/>
  <c r="Y427" i="52"/>
  <c r="G390" i="52"/>
  <c r="G370" i="52"/>
  <c r="G350" i="52"/>
  <c r="AD628" i="52"/>
  <c r="AE129" i="52"/>
  <c r="AE628" i="52" s="1"/>
  <c r="AD124" i="52"/>
  <c r="AI625" i="52"/>
  <c r="AI624" i="52" s="1"/>
  <c r="AI125" i="52"/>
  <c r="AK125" i="52" s="1"/>
  <c r="AI121" i="52"/>
  <c r="AK126" i="52"/>
  <c r="AK625" i="52" s="1"/>
  <c r="AD455" i="52"/>
  <c r="S620" i="52"/>
  <c r="N628" i="52"/>
  <c r="N124" i="52"/>
  <c r="P129" i="52"/>
  <c r="P628" i="52" s="1"/>
  <c r="U627" i="52"/>
  <c r="V128" i="52"/>
  <c r="V627" i="52" s="1"/>
  <c r="U123" i="52"/>
  <c r="AA626" i="52"/>
  <c r="AB127" i="52"/>
  <c r="AB626" i="52" s="1"/>
  <c r="F127" i="52"/>
  <c r="E129" i="52"/>
  <c r="R14" i="52"/>
  <c r="Q455" i="52"/>
  <c r="Q13" i="52" s="1"/>
  <c r="Q622" i="52" s="1"/>
  <c r="S47" i="52"/>
  <c r="AK45" i="52"/>
  <c r="AI11" i="52"/>
  <c r="G247" i="52"/>
  <c r="AQ456" i="52"/>
  <c r="AP14" i="52"/>
  <c r="AQ14" i="52" s="1"/>
  <c r="AJ120" i="52"/>
  <c r="G78" i="52"/>
  <c r="F45" i="52"/>
  <c r="G45" i="52" s="1"/>
  <c r="O46" i="52"/>
  <c r="U44" i="52"/>
  <c r="AG456" i="52"/>
  <c r="AH123" i="52"/>
  <c r="AD625" i="52"/>
  <c r="AE126" i="52"/>
  <c r="AE625" i="52" s="1"/>
  <c r="AD125" i="52"/>
  <c r="AE125" i="52" s="1"/>
  <c r="AD121" i="52"/>
  <c r="G84" i="52"/>
  <c r="M73" i="52"/>
  <c r="AH48" i="52"/>
  <c r="AA12" i="52"/>
  <c r="Y73" i="52"/>
  <c r="X620" i="52"/>
  <c r="Y453" i="52"/>
  <c r="AE48" i="52"/>
  <c r="I457" i="52"/>
  <c r="L455" i="52"/>
  <c r="F615" i="52"/>
  <c r="G615" i="52" s="1"/>
  <c r="G599" i="52"/>
  <c r="AG595" i="52"/>
  <c r="AJ595" i="52"/>
  <c r="AK595" i="52" s="1"/>
  <c r="AK543" i="52"/>
  <c r="AH545" i="52"/>
  <c r="AG541" i="52"/>
  <c r="F542" i="52"/>
  <c r="S544" i="52"/>
  <c r="L632" i="52"/>
  <c r="L629" i="52" s="1"/>
  <c r="M629" i="52" s="1"/>
  <c r="M539" i="52"/>
  <c r="M632" i="52" s="1"/>
  <c r="X536" i="52"/>
  <c r="Y536" i="52" s="1"/>
  <c r="Y468" i="52"/>
  <c r="O614" i="52"/>
  <c r="P614" i="52" s="1"/>
  <c r="P598" i="52"/>
  <c r="AA614" i="52"/>
  <c r="AB614" i="52" s="1"/>
  <c r="AB598" i="52"/>
  <c r="G585" i="52"/>
  <c r="AH544" i="52"/>
  <c r="AG596" i="52"/>
  <c r="AH596" i="52" s="1"/>
  <c r="L595" i="52"/>
  <c r="M595" i="52" s="1"/>
  <c r="M543" i="52"/>
  <c r="AJ594" i="52"/>
  <c r="AK594" i="52" s="1"/>
  <c r="AK542" i="52"/>
  <c r="G559" i="52"/>
  <c r="J544" i="52"/>
  <c r="I596" i="52"/>
  <c r="J596" i="52" s="1"/>
  <c r="AQ561" i="52"/>
  <c r="Z541" i="52"/>
  <c r="Z593" i="52" s="1"/>
  <c r="AM596" i="52"/>
  <c r="AN544" i="52"/>
  <c r="E631" i="52"/>
  <c r="AB537" i="52"/>
  <c r="AB630" i="52" s="1"/>
  <c r="AD541" i="52"/>
  <c r="AE545" i="52"/>
  <c r="E547" i="52"/>
  <c r="AA631" i="52"/>
  <c r="AA629" i="52" s="1"/>
  <c r="AB538" i="52"/>
  <c r="AB631" i="52" s="1"/>
  <c r="AP630" i="52"/>
  <c r="AQ537" i="52"/>
  <c r="G410" i="52"/>
  <c r="G508" i="52"/>
  <c r="AM536" i="52"/>
  <c r="AN536" i="52" s="1"/>
  <c r="AN468" i="52"/>
  <c r="AP536" i="52"/>
  <c r="AQ536" i="52" s="1"/>
  <c r="AQ468" i="52"/>
  <c r="AP433" i="52"/>
  <c r="G596" i="52"/>
  <c r="F538" i="52"/>
  <c r="G538" i="52" s="1"/>
  <c r="G470" i="52"/>
  <c r="AG536" i="52"/>
  <c r="AH536" i="52" s="1"/>
  <c r="AH468" i="52"/>
  <c r="G449" i="52"/>
  <c r="G469" i="52"/>
  <c r="W635" i="52"/>
  <c r="W424" i="52"/>
  <c r="AL424" i="52"/>
  <c r="AN424" i="52" s="1"/>
  <c r="AN425" i="52"/>
  <c r="H424" i="52"/>
  <c r="J424" i="52" s="1"/>
  <c r="G331" i="52"/>
  <c r="F330" i="52"/>
  <c r="G185" i="52"/>
  <c r="M427" i="52"/>
  <c r="M635" i="52" s="1"/>
  <c r="J426" i="52"/>
  <c r="J634" i="52" s="1"/>
  <c r="X424" i="52"/>
  <c r="AQ125" i="52"/>
  <c r="H456" i="52"/>
  <c r="M122" i="52"/>
  <c r="S427" i="52"/>
  <c r="S635" i="52" s="1"/>
  <c r="AE427" i="52"/>
  <c r="AE635" i="52" s="1"/>
  <c r="E245" i="52"/>
  <c r="I595" i="52"/>
  <c r="J595" i="52" s="1"/>
  <c r="J543" i="52"/>
  <c r="G53" i="52"/>
  <c r="K457" i="52"/>
  <c r="K15" i="52" s="1"/>
  <c r="K623" i="52" s="1"/>
  <c r="R455" i="52"/>
  <c r="Q454" i="52"/>
  <c r="Q12" i="52" s="1"/>
  <c r="AB48" i="52"/>
  <c r="R628" i="52"/>
  <c r="S129" i="52"/>
  <c r="S628" i="52" s="1"/>
  <c r="R124" i="52"/>
  <c r="Z625" i="52"/>
  <c r="Z125" i="52"/>
  <c r="AB125" i="52" s="1"/>
  <c r="Z121" i="52"/>
  <c r="E82" i="52"/>
  <c r="E79" i="52"/>
  <c r="G79" i="52" s="1"/>
  <c r="O48" i="52"/>
  <c r="P81" i="52"/>
  <c r="AH77" i="52"/>
  <c r="E46" i="52"/>
  <c r="E57" i="52"/>
  <c r="AG44" i="52"/>
  <c r="I627" i="52"/>
  <c r="J128" i="52"/>
  <c r="J627" i="52" s="1"/>
  <c r="F128" i="52"/>
  <c r="I123" i="52"/>
  <c r="O456" i="52"/>
  <c r="P123" i="52"/>
  <c r="W455" i="52"/>
  <c r="W13" i="52" s="1"/>
  <c r="G114" i="52"/>
  <c r="G83" i="52"/>
  <c r="V82" i="52"/>
  <c r="AP453" i="52"/>
  <c r="AQ11" i="52"/>
  <c r="AJ620" i="52"/>
  <c r="Y46" i="52"/>
  <c r="AQ79" i="52"/>
  <c r="U620" i="52"/>
  <c r="V453" i="52"/>
  <c r="AA620" i="52"/>
  <c r="AB453" i="52"/>
  <c r="O620" i="52"/>
  <c r="P453" i="52"/>
  <c r="AM593" i="52"/>
  <c r="AO596" i="52"/>
  <c r="AQ596" i="52" s="1"/>
  <c r="AQ544" i="52"/>
  <c r="AA541" i="52"/>
  <c r="AB545" i="52"/>
  <c r="G602" i="52"/>
  <c r="F598" i="52"/>
  <c r="M545" i="52"/>
  <c r="L541" i="52"/>
  <c r="I536" i="52"/>
  <c r="J536" i="52" s="1"/>
  <c r="J468" i="52"/>
  <c r="G472" i="52"/>
  <c r="U614" i="52"/>
  <c r="V614" i="52" s="1"/>
  <c r="V598" i="52"/>
  <c r="AJ614" i="52"/>
  <c r="AK614" i="52" s="1"/>
  <c r="AK598" i="52"/>
  <c r="AE562" i="52"/>
  <c r="AC542" i="52"/>
  <c r="F617" i="52"/>
  <c r="G617" i="52" s="1"/>
  <c r="G601" i="52"/>
  <c r="L596" i="52"/>
  <c r="M596" i="52" s="1"/>
  <c r="M544" i="52"/>
  <c r="G548" i="52"/>
  <c r="AN545" i="52"/>
  <c r="E630" i="52"/>
  <c r="O596" i="52"/>
  <c r="P596" i="52" s="1"/>
  <c r="P544" i="52"/>
  <c r="L594" i="52"/>
  <c r="M594" i="52" s="1"/>
  <c r="M542" i="52"/>
  <c r="I614" i="52"/>
  <c r="J614" i="52" s="1"/>
  <c r="J598" i="52"/>
  <c r="O536" i="52"/>
  <c r="P536" i="52" s="1"/>
  <c r="P468" i="52"/>
  <c r="M620" i="52"/>
  <c r="E427" i="52"/>
  <c r="X595" i="52"/>
  <c r="Y595" i="52" s="1"/>
  <c r="Y543" i="52"/>
  <c r="I629" i="52"/>
  <c r="J629" i="52" s="1"/>
  <c r="L536" i="52"/>
  <c r="M536" i="52" s="1"/>
  <c r="M468" i="52"/>
  <c r="O631" i="52"/>
  <c r="P538" i="52"/>
  <c r="P631" i="52" s="1"/>
  <c r="P545" i="52"/>
  <c r="G512" i="52"/>
  <c r="G492" i="52"/>
  <c r="AJ632" i="52"/>
  <c r="AJ629" i="52" s="1"/>
  <c r="AK629" i="52" s="1"/>
  <c r="AK539" i="52"/>
  <c r="AK632" i="52" s="1"/>
  <c r="X632" i="52"/>
  <c r="X629" i="52" s="1"/>
  <c r="Y629" i="52" s="1"/>
  <c r="Y539" i="52"/>
  <c r="Y632" i="52" s="1"/>
  <c r="AM631" i="52"/>
  <c r="AM629" i="52" s="1"/>
  <c r="AN629" i="52" s="1"/>
  <c r="AN538" i="52"/>
  <c r="AN631" i="52" s="1"/>
  <c r="G537" i="52"/>
  <c r="G437" i="52"/>
  <c r="E425" i="52"/>
  <c r="G225" i="52"/>
  <c r="X456" i="52"/>
  <c r="Y123" i="52"/>
  <c r="AQ121" i="52"/>
  <c r="AP120" i="52"/>
  <c r="G400" i="52"/>
  <c r="G380" i="52"/>
  <c r="G360" i="52"/>
  <c r="Q627" i="52"/>
  <c r="Q123" i="52"/>
  <c r="S128" i="52"/>
  <c r="S627" i="52" s="1"/>
  <c r="N625" i="52"/>
  <c r="N125" i="52"/>
  <c r="N121" i="52"/>
  <c r="E126" i="52"/>
  <c r="AA456" i="52"/>
  <c r="AB123" i="52"/>
  <c r="N13" i="52"/>
  <c r="AO628" i="52"/>
  <c r="AQ628" i="52" s="1"/>
  <c r="AO124" i="52"/>
  <c r="AO120" i="52" s="1"/>
  <c r="R625" i="52"/>
  <c r="S126" i="52"/>
  <c r="S625" i="52" s="1"/>
  <c r="R125" i="52"/>
  <c r="R121" i="52"/>
  <c r="AF454" i="52"/>
  <c r="AF12" i="52" s="1"/>
  <c r="AH46" i="52"/>
  <c r="H457" i="52"/>
  <c r="AC627" i="52"/>
  <c r="AC123" i="52"/>
  <c r="AE128" i="52"/>
  <c r="AE627" i="52" s="1"/>
  <c r="AN634" i="52"/>
  <c r="AD14" i="52"/>
  <c r="G112" i="52"/>
  <c r="AO454" i="52"/>
  <c r="AO12" i="52" s="1"/>
  <c r="I44" i="52"/>
  <c r="Z628" i="52"/>
  <c r="Z124" i="52"/>
  <c r="AB124" i="52" s="1"/>
  <c r="AB129" i="52"/>
  <c r="AB628" i="52" s="1"/>
  <c r="K455" i="52"/>
  <c r="K13" i="52" s="1"/>
  <c r="T457" i="52"/>
  <c r="T15" i="52" s="1"/>
  <c r="T623" i="52" s="1"/>
  <c r="AD453" i="52"/>
  <c r="AE11" i="52"/>
  <c r="O455" i="52"/>
  <c r="H455" i="52"/>
  <c r="F46" i="52"/>
  <c r="AQ46" i="52"/>
  <c r="AM620" i="52"/>
  <c r="AN453" i="52"/>
  <c r="AH86" i="52"/>
  <c r="M46" i="52"/>
  <c r="AG620" i="52"/>
  <c r="AH453" i="52"/>
  <c r="O77" i="52"/>
  <c r="G86" i="52" l="1"/>
  <c r="F77" i="52"/>
  <c r="G47" i="52"/>
  <c r="M624" i="52"/>
  <c r="AN122" i="52"/>
  <c r="AK123" i="52"/>
  <c r="AL455" i="52"/>
  <c r="AN455" i="52" s="1"/>
  <c r="Y454" i="52"/>
  <c r="M121" i="52"/>
  <c r="K454" i="52"/>
  <c r="K12" i="52" s="1"/>
  <c r="K10" i="52" s="1"/>
  <c r="E545" i="52"/>
  <c r="G545" i="52" s="1"/>
  <c r="V455" i="52"/>
  <c r="F48" i="52"/>
  <c r="G48" i="52" s="1"/>
  <c r="V125" i="52"/>
  <c r="AI455" i="52"/>
  <c r="AI13" i="52" s="1"/>
  <c r="AI622" i="52" s="1"/>
  <c r="S125" i="52"/>
  <c r="F628" i="52"/>
  <c r="H120" i="52"/>
  <c r="H452" i="52" s="1"/>
  <c r="AN624" i="52"/>
  <c r="AK457" i="52"/>
  <c r="E122" i="52"/>
  <c r="AK624" i="52"/>
  <c r="E542" i="52"/>
  <c r="E594" i="52" s="1"/>
  <c r="G127" i="52"/>
  <c r="AH543" i="52"/>
  <c r="V624" i="52"/>
  <c r="AE424" i="52"/>
  <c r="AH595" i="52"/>
  <c r="G565" i="52"/>
  <c r="U15" i="52"/>
  <c r="U623" i="52" s="1"/>
  <c r="V623" i="52" s="1"/>
  <c r="L120" i="52"/>
  <c r="M120" i="52" s="1"/>
  <c r="J624" i="52"/>
  <c r="G128" i="52"/>
  <c r="E598" i="52"/>
  <c r="E614" i="52" s="1"/>
  <c r="AN48" i="52"/>
  <c r="W457" i="52"/>
  <c r="W15" i="52" s="1"/>
  <c r="W623" i="52" s="1"/>
  <c r="U120" i="52"/>
  <c r="U452" i="52" s="1"/>
  <c r="AC452" i="52"/>
  <c r="AD624" i="52"/>
  <c r="AE624" i="52" s="1"/>
  <c r="AK541" i="52"/>
  <c r="S424" i="52"/>
  <c r="AH125" i="52"/>
  <c r="V124" i="52"/>
  <c r="AP426" i="52"/>
  <c r="F426" i="52" s="1"/>
  <c r="G426" i="52" s="1"/>
  <c r="G444" i="52"/>
  <c r="M125" i="52"/>
  <c r="G438" i="52"/>
  <c r="G442" i="52"/>
  <c r="AP436" i="52"/>
  <c r="AQ436" i="52" s="1"/>
  <c r="J125" i="52"/>
  <c r="G562" i="52"/>
  <c r="G82" i="52"/>
  <c r="AJ15" i="52"/>
  <c r="AJ623" i="52" s="1"/>
  <c r="AK623" i="52" s="1"/>
  <c r="AQ438" i="52"/>
  <c r="G616" i="52"/>
  <c r="H454" i="52"/>
  <c r="J454" i="52" s="1"/>
  <c r="G245" i="52"/>
  <c r="G330" i="52"/>
  <c r="K622" i="52"/>
  <c r="AO455" i="52"/>
  <c r="AO13" i="52" s="1"/>
  <c r="AO622" i="52" s="1"/>
  <c r="X120" i="52"/>
  <c r="Y120" i="52" s="1"/>
  <c r="AH457" i="52"/>
  <c r="AB596" i="52"/>
  <c r="U13" i="52"/>
  <c r="U622" i="52" s="1"/>
  <c r="Y122" i="52"/>
  <c r="P541" i="52"/>
  <c r="T454" i="52"/>
  <c r="V454" i="52" s="1"/>
  <c r="L457" i="52"/>
  <c r="L15" i="52" s="1"/>
  <c r="AB629" i="52"/>
  <c r="N622" i="52"/>
  <c r="F630" i="52"/>
  <c r="G630" i="52" s="1"/>
  <c r="G600" i="52"/>
  <c r="AG13" i="52"/>
  <c r="E628" i="52"/>
  <c r="E541" i="52"/>
  <c r="E593" i="52" s="1"/>
  <c r="W622" i="52"/>
  <c r="G129" i="52"/>
  <c r="K452" i="52"/>
  <c r="T12" i="52"/>
  <c r="T621" i="52" s="1"/>
  <c r="T120" i="52"/>
  <c r="AM120" i="52"/>
  <c r="AN120" i="52" s="1"/>
  <c r="P125" i="52"/>
  <c r="E629" i="52"/>
  <c r="F631" i="52"/>
  <c r="G631" i="52" s="1"/>
  <c r="Q120" i="52"/>
  <c r="Q452" i="52" s="1"/>
  <c r="AL452" i="52"/>
  <c r="Y124" i="52"/>
  <c r="E627" i="52"/>
  <c r="J541" i="52"/>
  <c r="AN593" i="52"/>
  <c r="M424" i="52"/>
  <c r="AN454" i="52"/>
  <c r="Y624" i="52"/>
  <c r="Y424" i="52"/>
  <c r="F448" i="52"/>
  <c r="G448" i="52" s="1"/>
  <c r="AF455" i="52"/>
  <c r="AF13" i="52" s="1"/>
  <c r="AF622" i="52" s="1"/>
  <c r="F429" i="52"/>
  <c r="G429" i="52" s="1"/>
  <c r="AQ429" i="52"/>
  <c r="E124" i="52"/>
  <c r="U12" i="52"/>
  <c r="X593" i="52"/>
  <c r="Y593" i="52" s="1"/>
  <c r="Y541" i="52"/>
  <c r="E125" i="52"/>
  <c r="E424" i="52"/>
  <c r="AG15" i="52"/>
  <c r="AH15" i="52" s="1"/>
  <c r="G80" i="52"/>
  <c r="E77" i="52"/>
  <c r="G77" i="52" s="1"/>
  <c r="F122" i="52"/>
  <c r="AF120" i="52"/>
  <c r="E626" i="52"/>
  <c r="AF624" i="52"/>
  <c r="AH624" i="52" s="1"/>
  <c r="X12" i="52"/>
  <c r="Y12" i="52" s="1"/>
  <c r="E123" i="52"/>
  <c r="AN541" i="52"/>
  <c r="Z457" i="52"/>
  <c r="AB457" i="52" s="1"/>
  <c r="AN121" i="52"/>
  <c r="G561" i="52"/>
  <c r="J122" i="52"/>
  <c r="I455" i="52"/>
  <c r="I13" i="52" s="1"/>
  <c r="I622" i="52" s="1"/>
  <c r="AH620" i="52"/>
  <c r="AD620" i="52"/>
  <c r="AE453" i="52"/>
  <c r="AQ120" i="52"/>
  <c r="F614" i="52"/>
  <c r="AP620" i="52"/>
  <c r="AQ453" i="52"/>
  <c r="O457" i="52"/>
  <c r="P48" i="52"/>
  <c r="W633" i="52"/>
  <c r="Y633" i="52" s="1"/>
  <c r="Y635" i="52"/>
  <c r="AD593" i="52"/>
  <c r="AE593" i="52" s="1"/>
  <c r="AE541" i="52"/>
  <c r="V457" i="52"/>
  <c r="M456" i="52"/>
  <c r="L14" i="52"/>
  <c r="M14" i="52" s="1"/>
  <c r="R593" i="52"/>
  <c r="S593" i="52" s="1"/>
  <c r="S541" i="52"/>
  <c r="U593" i="52"/>
  <c r="V593" i="52" s="1"/>
  <c r="V541" i="52"/>
  <c r="AQ77" i="52"/>
  <c r="AO44" i="52"/>
  <c r="AP593" i="52"/>
  <c r="AQ593" i="52" s="1"/>
  <c r="AQ541" i="52"/>
  <c r="I452" i="52"/>
  <c r="J44" i="52"/>
  <c r="AC456" i="52"/>
  <c r="AE123" i="52"/>
  <c r="R624" i="52"/>
  <c r="S624" i="52" s="1"/>
  <c r="F632" i="52"/>
  <c r="G632" i="52" s="1"/>
  <c r="AO624" i="52"/>
  <c r="AQ624" i="52" s="1"/>
  <c r="AG452" i="52"/>
  <c r="AH44" i="52"/>
  <c r="Z624" i="52"/>
  <c r="AQ630" i="52"/>
  <c r="AP629" i="52"/>
  <c r="AQ629" i="52" s="1"/>
  <c r="O629" i="52"/>
  <c r="P629" i="52" s="1"/>
  <c r="AN596" i="52"/>
  <c r="AM15" i="52"/>
  <c r="AM10" i="52" s="1"/>
  <c r="J457" i="52"/>
  <c r="I15" i="52"/>
  <c r="AA621" i="52"/>
  <c r="AH456" i="52"/>
  <c r="AG14" i="52"/>
  <c r="AH14" i="52" s="1"/>
  <c r="AL15" i="52"/>
  <c r="AN457" i="52"/>
  <c r="AA624" i="52"/>
  <c r="F626" i="52"/>
  <c r="AI120" i="52"/>
  <c r="AI452" i="52" s="1"/>
  <c r="AK121" i="52"/>
  <c r="AI454" i="52"/>
  <c r="T595" i="52"/>
  <c r="V543" i="52"/>
  <c r="L12" i="52"/>
  <c r="F125" i="52"/>
  <c r="H13" i="52"/>
  <c r="AB456" i="52"/>
  <c r="AA14" i="52"/>
  <c r="AB14" i="52" s="1"/>
  <c r="AB620" i="52"/>
  <c r="AA623" i="52"/>
  <c r="M455" i="52"/>
  <c r="L13" i="52"/>
  <c r="AI453" i="52"/>
  <c r="E11" i="52"/>
  <c r="AK11" i="52"/>
  <c r="AE124" i="52"/>
  <c r="AD457" i="52"/>
  <c r="P77" i="52"/>
  <c r="O44" i="52"/>
  <c r="AF621" i="52"/>
  <c r="S121" i="52"/>
  <c r="R120" i="52"/>
  <c r="R454" i="52"/>
  <c r="AQ124" i="52"/>
  <c r="AO457" i="52"/>
  <c r="AO15" i="52" s="1"/>
  <c r="AO623" i="52" s="1"/>
  <c r="N120" i="52"/>
  <c r="N452" i="52" s="1"/>
  <c r="N454" i="52"/>
  <c r="N12" i="52" s="1"/>
  <c r="E121" i="52"/>
  <c r="Q456" i="52"/>
  <c r="S123" i="52"/>
  <c r="AC594" i="52"/>
  <c r="AE542" i="52"/>
  <c r="F536" i="52"/>
  <c r="G536" i="52" s="1"/>
  <c r="G468" i="52"/>
  <c r="L593" i="52"/>
  <c r="M593" i="52" s="1"/>
  <c r="M541" i="52"/>
  <c r="P620" i="52"/>
  <c r="V620" i="52"/>
  <c r="F625" i="52"/>
  <c r="S124" i="52"/>
  <c r="R457" i="52"/>
  <c r="Q621" i="52"/>
  <c r="Q619" i="52" s="1"/>
  <c r="Q10" i="52"/>
  <c r="H14" i="52"/>
  <c r="P121" i="52"/>
  <c r="E543" i="52"/>
  <c r="G547" i="52"/>
  <c r="F594" i="52"/>
  <c r="G594" i="52" s="1"/>
  <c r="G542" i="52"/>
  <c r="Y620" i="52"/>
  <c r="AM621" i="52"/>
  <c r="AN621" i="52" s="1"/>
  <c r="AN12" i="52"/>
  <c r="V44" i="52"/>
  <c r="U456" i="52"/>
  <c r="V123" i="52"/>
  <c r="N457" i="52"/>
  <c r="N15" i="52" s="1"/>
  <c r="N623" i="52" s="1"/>
  <c r="P124" i="52"/>
  <c r="AE455" i="52"/>
  <c r="AD13" i="52"/>
  <c r="AK456" i="52"/>
  <c r="AJ14" i="52"/>
  <c r="AK14" i="52" s="1"/>
  <c r="F44" i="52"/>
  <c r="G126" i="52"/>
  <c r="AG621" i="52"/>
  <c r="AH12" i="52"/>
  <c r="AQ431" i="52"/>
  <c r="F431" i="52"/>
  <c r="AP427" i="52"/>
  <c r="AP428" i="52"/>
  <c r="AQ428" i="52" s="1"/>
  <c r="W44" i="52"/>
  <c r="F620" i="52"/>
  <c r="G436" i="52"/>
  <c r="N624" i="52"/>
  <c r="P624" i="52" s="1"/>
  <c r="E625" i="52"/>
  <c r="I456" i="52"/>
  <c r="F123" i="52"/>
  <c r="J123" i="52"/>
  <c r="AQ433" i="52"/>
  <c r="AP432" i="52"/>
  <c r="AQ432" i="52" s="1"/>
  <c r="F433" i="52"/>
  <c r="AP425" i="52"/>
  <c r="AE121" i="52"/>
  <c r="AD120" i="52"/>
  <c r="AD454" i="52"/>
  <c r="Y455" i="52"/>
  <c r="X13" i="52"/>
  <c r="AN620" i="52"/>
  <c r="G46" i="52"/>
  <c r="P455" i="52"/>
  <c r="O13" i="52"/>
  <c r="AO621" i="52"/>
  <c r="H15" i="52"/>
  <c r="Y456" i="52"/>
  <c r="X14" i="52"/>
  <c r="Y14" i="52" s="1"/>
  <c r="AB541" i="52"/>
  <c r="AA593" i="52"/>
  <c r="AB593" i="52" s="1"/>
  <c r="P456" i="52"/>
  <c r="O14" i="52"/>
  <c r="P14" i="52" s="1"/>
  <c r="F627" i="52"/>
  <c r="Z120" i="52"/>
  <c r="Z452" i="52" s="1"/>
  <c r="AB121" i="52"/>
  <c r="Z454" i="52"/>
  <c r="S455" i="52"/>
  <c r="R13" i="52"/>
  <c r="AG593" i="52"/>
  <c r="AH593" i="52" s="1"/>
  <c r="AH541" i="52"/>
  <c r="AJ13" i="52"/>
  <c r="O454" i="52"/>
  <c r="P46" i="52"/>
  <c r="AJ452" i="52"/>
  <c r="AB122" i="52"/>
  <c r="AA120" i="52"/>
  <c r="AA455" i="52"/>
  <c r="G57" i="52"/>
  <c r="F541" i="52"/>
  <c r="AJ12" i="52"/>
  <c r="AN456" i="52"/>
  <c r="AM14" i="52"/>
  <c r="AN14" i="52" s="1"/>
  <c r="I621" i="52"/>
  <c r="X623" i="52"/>
  <c r="AH454" i="52"/>
  <c r="F124" i="52"/>
  <c r="K633" i="52"/>
  <c r="M633" i="52" s="1"/>
  <c r="E635" i="52"/>
  <c r="AM622" i="52"/>
  <c r="F121" i="52"/>
  <c r="AL13" i="52" l="1"/>
  <c r="AL622" i="52" s="1"/>
  <c r="AN622" i="52" s="1"/>
  <c r="K621" i="52"/>
  <c r="J120" i="52"/>
  <c r="AK455" i="52"/>
  <c r="M454" i="52"/>
  <c r="X452" i="52"/>
  <c r="G598" i="52"/>
  <c r="G628" i="52"/>
  <c r="L452" i="52"/>
  <c r="G122" i="52"/>
  <c r="V15" i="52"/>
  <c r="G614" i="52"/>
  <c r="Y15" i="52"/>
  <c r="H12" i="52"/>
  <c r="H10" i="52" s="1"/>
  <c r="AP455" i="52"/>
  <c r="AQ455" i="52" s="1"/>
  <c r="Y457" i="52"/>
  <c r="AQ426" i="52"/>
  <c r="AQ634" i="52" s="1"/>
  <c r="J455" i="52"/>
  <c r="Z15" i="52"/>
  <c r="Z623" i="52" s="1"/>
  <c r="AB623" i="52" s="1"/>
  <c r="W10" i="52"/>
  <c r="G125" i="52"/>
  <c r="AF619" i="52"/>
  <c r="AK15" i="52"/>
  <c r="Y623" i="52"/>
  <c r="I10" i="52"/>
  <c r="AH13" i="52"/>
  <c r="U10" i="52"/>
  <c r="M457" i="52"/>
  <c r="AG622" i="52"/>
  <c r="AH622" i="52" s="1"/>
  <c r="E44" i="52"/>
  <c r="G44" i="52" s="1"/>
  <c r="M452" i="52"/>
  <c r="G627" i="52"/>
  <c r="AO10" i="52"/>
  <c r="K619" i="52"/>
  <c r="AM452" i="52"/>
  <c r="AN452" i="52" s="1"/>
  <c r="AG10" i="52"/>
  <c r="V120" i="52"/>
  <c r="T452" i="52"/>
  <c r="V452" i="52" s="1"/>
  <c r="W619" i="52"/>
  <c r="AG623" i="52"/>
  <c r="AH623" i="52" s="1"/>
  <c r="G123" i="52"/>
  <c r="E455" i="52"/>
  <c r="AB624" i="52"/>
  <c r="G124" i="52"/>
  <c r="AK452" i="52"/>
  <c r="V12" i="52"/>
  <c r="E624" i="52"/>
  <c r="E120" i="52"/>
  <c r="AF10" i="52"/>
  <c r="AH455" i="52"/>
  <c r="X621" i="52"/>
  <c r="Y621" i="52" s="1"/>
  <c r="AK120" i="52"/>
  <c r="E457" i="52"/>
  <c r="U621" i="52"/>
  <c r="V621" i="52" s="1"/>
  <c r="AH621" i="52"/>
  <c r="G626" i="52"/>
  <c r="AF452" i="52"/>
  <c r="AH452" i="52" s="1"/>
  <c r="AH120" i="52"/>
  <c r="AO619" i="52"/>
  <c r="P120" i="52"/>
  <c r="G121" i="52"/>
  <c r="F120" i="52"/>
  <c r="G433" i="52"/>
  <c r="F432" i="52"/>
  <c r="G432" i="52" s="1"/>
  <c r="G431" i="52"/>
  <c r="F428" i="52"/>
  <c r="G428" i="52" s="1"/>
  <c r="I623" i="52"/>
  <c r="I619" i="52" s="1"/>
  <c r="J15" i="52"/>
  <c r="AC14" i="52"/>
  <c r="AE14" i="52" s="1"/>
  <c r="AE456" i="52"/>
  <c r="H621" i="52"/>
  <c r="J621" i="52" s="1"/>
  <c r="F593" i="52"/>
  <c r="G593" i="52" s="1"/>
  <c r="G541" i="52"/>
  <c r="AB455" i="52"/>
  <c r="AA13" i="52"/>
  <c r="Z12" i="52"/>
  <c r="AB454" i="52"/>
  <c r="H623" i="52"/>
  <c r="AE120" i="52"/>
  <c r="AD452" i="52"/>
  <c r="AE452" i="52" s="1"/>
  <c r="W452" i="52"/>
  <c r="Y44" i="52"/>
  <c r="S457" i="52"/>
  <c r="R15" i="52"/>
  <c r="AE594" i="52"/>
  <c r="AC12" i="52"/>
  <c r="N621" i="52"/>
  <c r="N619" i="52" s="1"/>
  <c r="N10" i="52"/>
  <c r="S454" i="52"/>
  <c r="R12" i="52"/>
  <c r="AE457" i="52"/>
  <c r="AD15" i="52"/>
  <c r="H622" i="52"/>
  <c r="J622" i="52" s="1"/>
  <c r="L621" i="52"/>
  <c r="L10" i="52"/>
  <c r="M10" i="52" s="1"/>
  <c r="M12" i="52"/>
  <c r="J13" i="52"/>
  <c r="AO452" i="52"/>
  <c r="AQ44" i="52"/>
  <c r="E454" i="52"/>
  <c r="F629" i="52"/>
  <c r="G629" i="52" s="1"/>
  <c r="AJ621" i="52"/>
  <c r="AJ10" i="52"/>
  <c r="P454" i="52"/>
  <c r="O12" i="52"/>
  <c r="AE454" i="52"/>
  <c r="AD12" i="52"/>
  <c r="E453" i="52"/>
  <c r="G11" i="52"/>
  <c r="AI12" i="52"/>
  <c r="AK454" i="52"/>
  <c r="P457" i="52"/>
  <c r="O15" i="52"/>
  <c r="AB120" i="52"/>
  <c r="AA452" i="52"/>
  <c r="AB452" i="52" s="1"/>
  <c r="AJ622" i="52"/>
  <c r="AK622" i="52" s="1"/>
  <c r="AK13" i="52"/>
  <c r="O622" i="52"/>
  <c r="P622" i="52" s="1"/>
  <c r="P13" i="52"/>
  <c r="AD622" i="52"/>
  <c r="AE622" i="52" s="1"/>
  <c r="AE13" i="52"/>
  <c r="E456" i="52"/>
  <c r="S120" i="52"/>
  <c r="R452" i="52"/>
  <c r="S452" i="52" s="1"/>
  <c r="AI620" i="52"/>
  <c r="AK453" i="52"/>
  <c r="AL623" i="52"/>
  <c r="AQ620" i="52"/>
  <c r="AE620" i="52"/>
  <c r="G635" i="52"/>
  <c r="E633" i="52"/>
  <c r="G633" i="52" s="1"/>
  <c r="R622" i="52"/>
  <c r="S622" i="52" s="1"/>
  <c r="S13" i="52"/>
  <c r="X622" i="52"/>
  <c r="Y13" i="52"/>
  <c r="AQ425" i="52"/>
  <c r="AP424" i="52"/>
  <c r="F425" i="52"/>
  <c r="AP454" i="52"/>
  <c r="J456" i="52"/>
  <c r="F456" i="52"/>
  <c r="I14" i="52"/>
  <c r="AQ427" i="52"/>
  <c r="F427" i="52"/>
  <c r="G427" i="52" s="1"/>
  <c r="AP457" i="52"/>
  <c r="V456" i="52"/>
  <c r="U14" i="52"/>
  <c r="V14" i="52" s="1"/>
  <c r="E595" i="52"/>
  <c r="G595" i="52" s="1"/>
  <c r="G543" i="52"/>
  <c r="G625" i="52"/>
  <c r="F624" i="52"/>
  <c r="Q14" i="52"/>
  <c r="S14" i="52" s="1"/>
  <c r="S456" i="52"/>
  <c r="O452" i="52"/>
  <c r="P452" i="52" s="1"/>
  <c r="P44" i="52"/>
  <c r="L622" i="52"/>
  <c r="M622" i="52" s="1"/>
  <c r="M13" i="52"/>
  <c r="L623" i="52"/>
  <c r="M623" i="52" s="1"/>
  <c r="M15" i="52"/>
  <c r="V595" i="52"/>
  <c r="T13" i="52"/>
  <c r="E13" i="52" s="1"/>
  <c r="E622" i="52" s="1"/>
  <c r="AM623" i="52"/>
  <c r="AN15" i="52"/>
  <c r="J452" i="52"/>
  <c r="X10" i="52"/>
  <c r="AL10" i="52" l="1"/>
  <c r="AN10" i="52" s="1"/>
  <c r="AN13" i="52"/>
  <c r="AL619" i="52"/>
  <c r="J12" i="52"/>
  <c r="J10" i="52"/>
  <c r="F455" i="52"/>
  <c r="G455" i="52" s="1"/>
  <c r="Y10" i="52"/>
  <c r="E15" i="52"/>
  <c r="E623" i="52" s="1"/>
  <c r="AP13" i="52"/>
  <c r="AP622" i="52" s="1"/>
  <c r="AQ622" i="52" s="1"/>
  <c r="AB15" i="52"/>
  <c r="AN623" i="52"/>
  <c r="AH10" i="52"/>
  <c r="G120" i="52"/>
  <c r="G624" i="52"/>
  <c r="AG619" i="52"/>
  <c r="AH619" i="52" s="1"/>
  <c r="U619" i="52"/>
  <c r="E452" i="52"/>
  <c r="G456" i="52"/>
  <c r="Y452" i="52"/>
  <c r="E14" i="52"/>
  <c r="E12" i="52"/>
  <c r="E621" i="52" s="1"/>
  <c r="AQ457" i="52"/>
  <c r="AP15" i="52"/>
  <c r="F15" i="52" s="1"/>
  <c r="AC621" i="52"/>
  <c r="AC619" i="52" s="1"/>
  <c r="AC10" i="52"/>
  <c r="J14" i="52"/>
  <c r="F14" i="52"/>
  <c r="E620" i="52"/>
  <c r="G453" i="52"/>
  <c r="AD621" i="52"/>
  <c r="AE12" i="52"/>
  <c r="AD10" i="52"/>
  <c r="T622" i="52"/>
  <c r="T10" i="52"/>
  <c r="V10" i="52" s="1"/>
  <c r="V13" i="52"/>
  <c r="AQ454" i="52"/>
  <c r="AP12" i="52"/>
  <c r="AI621" i="52"/>
  <c r="AI619" i="52" s="1"/>
  <c r="AI10" i="52"/>
  <c r="AK10" i="52" s="1"/>
  <c r="R621" i="52"/>
  <c r="S12" i="52"/>
  <c r="R10" i="52"/>
  <c r="S10" i="52" s="1"/>
  <c r="G425" i="52"/>
  <c r="F424" i="52"/>
  <c r="G424" i="52" s="1"/>
  <c r="Y622" i="52"/>
  <c r="X619" i="52"/>
  <c r="Y619" i="52" s="1"/>
  <c r="AK620" i="52"/>
  <c r="O623" i="52"/>
  <c r="P623" i="52" s="1"/>
  <c r="P15" i="52"/>
  <c r="F454" i="52"/>
  <c r="G454" i="52" s="1"/>
  <c r="AK12" i="52"/>
  <c r="H619" i="52"/>
  <c r="J619" i="52" s="1"/>
  <c r="AA622" i="52"/>
  <c r="AB13" i="52"/>
  <c r="AA10" i="52"/>
  <c r="AQ424" i="52"/>
  <c r="AP452" i="52"/>
  <c r="O621" i="52"/>
  <c r="P12" i="52"/>
  <c r="O10" i="52"/>
  <c r="P10" i="52" s="1"/>
  <c r="AJ619" i="52"/>
  <c r="M621" i="52"/>
  <c r="L619" i="52"/>
  <c r="M619" i="52" s="1"/>
  <c r="AD623" i="52"/>
  <c r="AE623" i="52" s="1"/>
  <c r="AE15" i="52"/>
  <c r="R623" i="52"/>
  <c r="S623" i="52" s="1"/>
  <c r="S15" i="52"/>
  <c r="AM619" i="52"/>
  <c r="Z621" i="52"/>
  <c r="Z10" i="52"/>
  <c r="AB12" i="52"/>
  <c r="J623" i="52"/>
  <c r="F457" i="52"/>
  <c r="G457" i="52" s="1"/>
  <c r="AN619" i="52" l="1"/>
  <c r="F13" i="52"/>
  <c r="F622" i="52" s="1"/>
  <c r="G622" i="52" s="1"/>
  <c r="AQ13" i="52"/>
  <c r="G14" i="52"/>
  <c r="AK621" i="52"/>
  <c r="AB10" i="52"/>
  <c r="AK619" i="52"/>
  <c r="E10" i="52"/>
  <c r="AP621" i="52"/>
  <c r="AQ12" i="52"/>
  <c r="AP10" i="52"/>
  <c r="AQ10" i="52" s="1"/>
  <c r="AE621" i="52"/>
  <c r="AD619" i="52"/>
  <c r="AE619" i="52" s="1"/>
  <c r="AP623" i="52"/>
  <c r="AQ623" i="52" s="1"/>
  <c r="AQ15" i="52"/>
  <c r="P621" i="52"/>
  <c r="O619" i="52"/>
  <c r="P619" i="52" s="1"/>
  <c r="AB622" i="52"/>
  <c r="AA619" i="52"/>
  <c r="S621" i="52"/>
  <c r="R619" i="52"/>
  <c r="S619" i="52" s="1"/>
  <c r="AE10" i="52"/>
  <c r="E619" i="52"/>
  <c r="G620" i="52"/>
  <c r="Z619" i="52"/>
  <c r="AB621" i="52"/>
  <c r="T619" i="52"/>
  <c r="V619" i="52" s="1"/>
  <c r="V622" i="52"/>
  <c r="F12" i="52"/>
  <c r="AQ452" i="52"/>
  <c r="F452" i="52"/>
  <c r="G452" i="52" s="1"/>
  <c r="G13" i="52" l="1"/>
  <c r="AB619" i="52"/>
  <c r="F623" i="52"/>
  <c r="G623" i="52" s="1"/>
  <c r="G15" i="52"/>
  <c r="F621" i="52"/>
  <c r="G12" i="52"/>
  <c r="F10" i="52"/>
  <c r="G10" i="52" s="1"/>
  <c r="AQ621" i="52"/>
  <c r="AP619" i="52"/>
  <c r="AQ619" i="52" s="1"/>
  <c r="G621" i="52" l="1"/>
  <c r="F619" i="52"/>
  <c r="G619" i="52" s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11" i="8" l="1"/>
  <c r="D11" i="8" s="1"/>
  <c r="C5" i="8"/>
  <c r="C8" i="8"/>
  <c r="D8" i="8" s="1"/>
  <c r="C14" i="8"/>
  <c r="D14" i="8" s="1"/>
  <c r="C19" i="8"/>
  <c r="D19" i="8" s="1"/>
  <c r="D5" i="8"/>
  <c r="C24" i="8" l="1"/>
  <c r="D24" i="8"/>
</calcChain>
</file>

<file path=xl/comments1.xml><?xml version="1.0" encoding="utf-8"?>
<comments xmlns="http://schemas.openxmlformats.org/spreadsheetml/2006/main">
  <authors>
    <author>Обогрелова Анастасия Владимировна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Мероприятие ушло в портфель проектов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  <charset val="204"/>
          </rPr>
          <t>Мероприятие ушло в портфель проектов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41" authorId="0" shapeId="0">
      <text>
        <r>
          <rPr>
            <b/>
            <sz val="9"/>
            <color indexed="81"/>
            <rFont val="Tahoma"/>
            <family val="2"/>
            <charset val="204"/>
          </rPr>
          <t>неисполнение по питанию лагеря и путевкам , так как смена закончилась21,06,2019, счета и проплата пошли в июне</t>
        </r>
      </text>
    </comment>
  </commentList>
</comments>
</file>

<file path=xl/comments2.xml><?xml version="1.0" encoding="utf-8"?>
<comments xmlns="http://schemas.openxmlformats.org/spreadsheetml/2006/main">
  <authors>
    <author>TureyskayEE</author>
  </authors>
  <commentList>
    <comment ref="K9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<sst xmlns="http://schemas.openxmlformats.org/spreadsheetml/2006/main" count="1947" uniqueCount="680">
  <si>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</si>
  <si>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</si>
  <si>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</si>
  <si>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</si>
  <si>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</si>
  <si>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</si>
  <si>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</si>
  <si>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</si>
  <si>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</si>
  <si>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</si>
  <si>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</si>
  <si>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</si>
  <si>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</si>
  <si>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</si>
  <si>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</si>
  <si>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</si>
  <si>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</si>
  <si>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</si>
  <si>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</si>
  <si>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</si>
  <si>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</si>
  <si>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</si>
  <si>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</si>
  <si>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</si>
  <si>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</si>
  <si>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</si>
  <si>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</si>
  <si>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</si>
  <si>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</si>
  <si>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</si>
  <si>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</si>
  <si>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</si>
  <si>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</si>
  <si>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</si>
  <si>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</si>
  <si>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</si>
  <si>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</si>
  <si>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</si>
  <si>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</si>
  <si>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</si>
  <si>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</si>
  <si>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</si>
  <si>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</si>
  <si>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</si>
  <si>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</si>
  <si>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</si>
  <si>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</si>
  <si>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</si>
  <si>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</si>
  <si>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</si>
  <si>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</si>
  <si>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</si>
  <si>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</si>
  <si>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</si>
  <si>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</si>
  <si>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</si>
  <si>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</si>
  <si>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</si>
  <si>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</si>
  <si>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</si>
  <si>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</si>
  <si>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</si>
  <si>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</si>
  <si>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</si>
  <si>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</si>
  <si>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</si>
  <si>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</si>
  <si>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</si>
  <si>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</si>
  <si>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</si>
  <si>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</si>
  <si>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</si>
  <si>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</si>
  <si>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</si>
  <si>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</si>
  <si>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</si>
  <si>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</si>
  <si>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</si>
  <si>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</si>
  <si>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</si>
  <si>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</si>
  <si>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</si>
  <si>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</si>
  <si>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</si>
  <si>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</si>
  <si>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</si>
  <si>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</si>
  <si>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</si>
  <si>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</si>
  <si>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</si>
  <si>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</si>
  <si>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</si>
  <si>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</si>
  <si>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</si>
  <si>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</si>
  <si>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</si>
  <si>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</si>
  <si>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</si>
  <si>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</si>
  <si>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</si>
  <si>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</si>
  <si>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</si>
  <si>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</si>
  <si>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</si>
  <si>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</si>
  <si>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</si>
  <si>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</si>
  <si>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</si>
  <si>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</si>
  <si>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</si>
  <si>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</si>
  <si>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</si>
  <si>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</si>
  <si>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</si>
  <si>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</si>
  <si>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</si>
  <si>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</si>
  <si>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</si>
  <si>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</si>
  <si>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</si>
  <si>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</si>
  <si>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</si>
  <si>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</si>
  <si>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</si>
  <si>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</si>
  <si>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</si>
  <si>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</si>
  <si>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</si>
  <si>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</si>
  <si>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</si>
  <si>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</si>
  <si>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</si>
  <si>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</si>
  <si>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</si>
  <si>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</si>
  <si>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</si>
  <si>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</si>
  <si>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</si>
  <si>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</si>
  <si>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</si>
  <si>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</si>
  <si>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</si>
  <si>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</si>
  <si>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</si>
  <si>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</si>
  <si>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</si>
  <si>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</si>
  <si>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</si>
  <si>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</si>
  <si>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</si>
  <si>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</si>
  <si>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</si>
  <si>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</si>
  <si>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</si>
  <si>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</si>
  <si>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</si>
  <si>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</si>
  <si>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</si>
  <si>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</si>
  <si>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</si>
  <si>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</si>
  <si>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</si>
  <si>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</si>
  <si>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</si>
  <si>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</si>
  <si>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</si>
  <si>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</si>
  <si>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</si>
  <si>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</si>
  <si>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</si>
  <si>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</si>
  <si>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</si>
  <si>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</si>
  <si>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</si>
  <si>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</si>
  <si>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</si>
  <si>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</si>
  <si>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</si>
  <si>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</si>
  <si>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</si>
  <si>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</si>
  <si>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</si>
  <si>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</si>
  <si>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</si>
  <si>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</si>
  <si>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</si>
  <si>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</si>
  <si>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</si>
  <si>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</si>
  <si>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</si>
  <si>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</si>
  <si>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</si>
  <si>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</si>
  <si>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</si>
  <si>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</si>
  <si>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</si>
  <si>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</si>
  <si>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</si>
  <si>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</si>
  <si>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</si>
  <si>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</si>
  <si>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</si>
  <si>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</si>
  <si>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</si>
  <si>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</si>
  <si>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</si>
  <si>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</si>
  <si>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</si>
  <si>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</si>
  <si>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</si>
  <si>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</si>
  <si>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</si>
  <si>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</si>
  <si>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</si>
  <si>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</si>
  <si>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</si>
  <si>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</si>
  <si>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</si>
  <si>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</si>
  <si>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</si>
  <si>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</si>
  <si>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</si>
  <si>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</si>
  <si>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</si>
  <si>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</si>
  <si>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</si>
  <si>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</si>
  <si>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</si>
  <si>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</si>
  <si>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</si>
  <si>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</si>
  <si>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</si>
  <si>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</si>
  <si>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</si>
  <si>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</si>
  <si>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</si>
  <si>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</si>
  <si>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</si>
  <si>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</si>
  <si>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</si>
  <si>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</si>
  <si>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</si>
  <si>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</si>
  <si>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</si>
  <si>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</si>
  <si>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</si>
  <si>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</si>
  <si>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</si>
  <si>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</si>
  <si>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</si>
  <si>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</si>
  <si>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</si>
  <si>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</si>
  <si>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</si>
  <si>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</si>
  <si>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</si>
  <si>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</si>
  <si>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</si>
  <si>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</si>
  <si>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</si>
  <si>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</si>
  <si>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</si>
  <si>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</si>
  <si>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2.1.1.</t>
  </si>
  <si>
    <t>1.1.1.</t>
  </si>
  <si>
    <t>1.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</si>
  <si>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</si>
  <si>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</si>
  <si>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</si>
  <si>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</si>
  <si>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</si>
  <si>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</si>
  <si>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</si>
  <si>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</si>
  <si>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</si>
  <si>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</si>
  <si>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</si>
  <si>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</si>
  <si>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</si>
  <si>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</si>
  <si>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</si>
  <si>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Причины отклонения  фактического исполнения от запланированного</t>
  </si>
  <si>
    <t>фактическое исполнение</t>
  </si>
  <si>
    <t>в т.ч. безвозмездные поступления физических и юридических лиц</t>
  </si>
  <si>
    <t>Подпрограмма 1 «Развитие образования и молодежной политики»</t>
  </si>
  <si>
    <t xml:space="preserve">Развитие системы дошкольного, общего образования и дополнительного образования детей 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</si>
  <si>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</si>
  <si>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всего</t>
  </si>
  <si>
    <t>иные внебюджетные источники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</si>
  <si>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</si>
  <si>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Поддержка способной и талантливой молодежи</t>
  </si>
  <si>
    <t>Поддержка системы воспитания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</si>
  <si>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</si>
  <si>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</si>
  <si>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управление образования и молодежной политики, МАУ «Центр развития образования»</t>
  </si>
  <si>
    <t>Организация и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работников. Организация и проведение муниципального и регионального этапов всероссийского конкурса профессионального мастерства в сфере образования</t>
  </si>
  <si>
    <t>1.7.</t>
  </si>
  <si>
    <t>Издание методических пособий, сборников из опыта работы лучших учителей</t>
  </si>
  <si>
    <t>1.8.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</si>
  <si>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</si>
  <si>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управление образования и молодежной политики</t>
  </si>
  <si>
    <t>1.10.</t>
  </si>
  <si>
    <t>Обеспечение государственных гарантий на получение образования</t>
  </si>
  <si>
    <t>управление образования и молодежной политики, муниципальные образовательные учреждения района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</si>
  <si>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</si>
  <si>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</t>
  </si>
  <si>
    <t>Обеспечение организации предоставления дополнительного образования</t>
  </si>
  <si>
    <t>1.11.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</si>
  <si>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учреждений,  проведение ме-роприятий по обеспечению эффективной системы по социализации и самореализации молодежи, развитию потенциала молодежи</t>
  </si>
  <si>
    <t>1.12.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</si>
  <si>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</si>
  <si>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управление образования и молодежной политики, муниципальные образовательные учреждения</t>
  </si>
  <si>
    <t>1.13.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</si>
  <si>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</si>
  <si>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управление образования и молодежной политики, МАУ «Центр развития образования», муниципальные образовательные учреждения района, муниципальное бюджетное учреждение дополнительного образования «Районный центр творчества детей и молодежи «Спектр» далее – МБУ ДО «Районный центр творчества детей и молодежи «Спектр»), управление культуры администрации района, отдел по физической культуре и спорту администрации района</t>
  </si>
  <si>
    <t>Обеспечение комплексной безопасности и комфортных условий образовательного процесса в общем и дополнительном образовании. Развитие инфраструктуры дошкольного, общего и дополнительного образования детей</t>
  </si>
  <si>
    <t>управление образования и молодежной политики, муниципальные образовательные учреждения района, отдел по жилищным вопросам и муниципальной собственности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</si>
  <si>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Проведение строительства и капитального ремонта зданий для осуществления образовательной и иной деятельности</t>
  </si>
  <si>
    <t>муниципальное казенное учреждение «Управление капитального строительства по застройке Нижневартовского района»</t>
  </si>
  <si>
    <t>2.1.2.</t>
  </si>
  <si>
    <t>Муниципальное бюджетное общеобразовательное учреждение «Излучинская общеобразовательная средняя школа №1»</t>
  </si>
  <si>
    <t>2.1.3.</t>
  </si>
  <si>
    <t>"Школа №2 на 33 класса в пгт. Излучинск Нижневартовского района по ул. Школьная д.7".</t>
  </si>
  <si>
    <t>2.1.4.</t>
  </si>
  <si>
    <t>Муниципальное бюджетное общеобразовательное учреждение «Новоаганская общеобразовательная средняя школа №1»</t>
  </si>
  <si>
    <t>2.1.5.</t>
  </si>
  <si>
    <t>Муниципальное бюджетное общеобразовательное учреждение «Новоаганская общеобразовательная средняя школа имени маршала Советского Союза Г.К. Жукова»</t>
  </si>
  <si>
    <t>2.1.6.</t>
  </si>
  <si>
    <t xml:space="preserve">Муниципальное бюджетное общеобразовательное учреждение «Покурская общеобразовательная средняя школа» </t>
  </si>
  <si>
    <t>2.1.7.</t>
  </si>
  <si>
    <t>Муниципальное бюджетное дошкольное образовательное учреждение «Новоаганский детский сад комбинированного вида «Снежинка»</t>
  </si>
  <si>
    <t>2.1.8.</t>
  </si>
  <si>
    <t>2.1.9.</t>
  </si>
  <si>
    <t>2.1.10.</t>
  </si>
  <si>
    <t>с. Покур Реконструкция и перепланировка пищеблока детского сада</t>
  </si>
  <si>
    <t>2.1.11.</t>
  </si>
  <si>
    <t>"Детский сад на 40 мест в с. Покур Нижневартовского района по ул. Киевская 18".</t>
  </si>
  <si>
    <t>2.1.12.</t>
  </si>
  <si>
    <t>"Средняя школа в с. Покур Нижневартовского района по ул. Белорусская д. 19".</t>
  </si>
  <si>
    <t>Приобретение мебели, оборудования, инвентаря для образовательных учреждений района</t>
  </si>
  <si>
    <t>Подпрограмма 2 «Формирование законопослушного поведения участников дорожного движения»</t>
  </si>
  <si>
    <t>Проведение мероприятий по профилактике правонарушений в сфере безопасности дорожного движения</t>
  </si>
  <si>
    <t>управление образования и молодежной политики, МАУ «Центр развития образования», муниципальные образовательные учреждения района, МБУ ДО «Районный центр творчества детей и молодежи «Спектр», муниципальное бюджетное учреждение «Телевидение Нижневартовского района» (далее – МБУ «Телевидение Нижневартовского района»)</t>
  </si>
  <si>
    <t>Подпрограмма3 «Комплексные меры профилактики наркомании и алкоголизма среди детей, подростков и молодежи»</t>
  </si>
  <si>
    <t>Проведение мероприятий по профилактике наркомании и алкоголизма среди детей, подростков и молодежи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</si>
  <si>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культуры, отдел по физической культуре и спорту, отдел по организации деятельности комиссии по делам несовершеннолетних администрации района</t>
  </si>
  <si>
    <t>Изготовление методических рекомендаций по проведению профилактической работы среди населения; разработка пособий для специалистов  образовательных учреждений,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 несовершеннолетних; выпуск тематических видеофильмов</t>
  </si>
  <si>
    <t>Организация соревнований по различным видам спорта среди детей, подростков и молодежи  района в пришкольных лагерях, на дворовых и спортивных дворовых площадках в каникулярное время</t>
  </si>
  <si>
    <t>Проведение районной профилактической акции «Мы выбираем будущее»</t>
  </si>
  <si>
    <t>Проведение районной военно-патриотической игры «Зарница»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</si>
  <si>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</si>
  <si>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</si>
  <si>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Разработка и изготовление социальной рекламы</t>
  </si>
  <si>
    <t>Проведение смотра-конкурса на лучшую организацию спортивной и профилактической работы на дворовых площадках и в подростковых клубах</t>
  </si>
  <si>
    <t>Итого по подпрограмме 3</t>
  </si>
  <si>
    <t>Подпрограмма 4 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</si>
  <si>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</si>
  <si>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Организация отдыха детей района в лагерях с дневным пребыванием детей, дворовых клубах, лагерях труда и отдыха,  палаточных лагерях на базе муниципальных учреждений района</t>
  </si>
  <si>
    <t>Расходы на организацию отдыха (оплата труда работников, первичные медосмотры, обработка территорий, спальных мешков, палаток, страхование, канцелярские и хозяйственныетовары, бутилированная вода)</t>
  </si>
  <si>
    <t>1.1.1.1.</t>
  </si>
  <si>
    <t>Оплата услуг по проведению мероприятий по организации отдыха и оздоровления детей негосударственным органи-зациям, в том числе социально ориентированным некоммерческим общественным организациям</t>
  </si>
  <si>
    <t>1.1.2.</t>
  </si>
  <si>
    <t>Организация питания детей в лагерях с дневным пребыванием детей, палаточных лагерях на базе муниципальных учреждений района</t>
  </si>
  <si>
    <t>Оздоровительный отдых детей района в загородных детских оздоровительных лагерях, санаториях и пансионатах</t>
  </si>
  <si>
    <t>Оплата путевок в загородные лагеря и проезда детей до места отдыха и обратно</t>
  </si>
  <si>
    <t>1.2.2.</t>
  </si>
  <si>
    <t>Оплата услуг, проезд, проживание сопровождающих лиц (сопровождение детей в пути следования) во время доставки детей до мест отдыха и обратно</t>
  </si>
  <si>
    <t>Организация доставки детей из населенных пунктов района в г. Нижневартовске до и после от-правки в загородные лагеря, оплата горючесмазочных материалов, в том числе для палаточных лагерей</t>
  </si>
  <si>
    <t>Организация обучения кадров для работы с детьми в летний период</t>
  </si>
  <si>
    <t>Проведение конкурса вариативных программ. Разработка программ в сфере организации от-дыха детей и их оздоровления среди муниципальных учреждений, социально ориентированных некоммерческих организаций района»</t>
  </si>
  <si>
    <t xml:space="preserve">Обеспечение деятельности по реализации подпрограммы  (услуги связи, канцелярские товары) </t>
  </si>
  <si>
    <t>Изготовление (приобретение) сувенирной продукции с символикой</t>
  </si>
  <si>
    <t>Итого по подпрограмме 4</t>
  </si>
  <si>
    <t>Подпрограмма 5 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</si>
  <si>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</si>
  <si>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об-разования и мо-лодежной поли-тики, управление культуры адми-нистрации райо-на, отдел по фи-зической куль-туре и спорту администрации района, отдел записи актов гражданского состояния адми-нистрации райо-на, МАУ «ЦРО»</t>
  </si>
  <si>
    <t>Мероприятия по поддержке молодых семей: приобретение комплектов для новорожденных</t>
  </si>
  <si>
    <t>управление об-разования и мо-лодежной поли-тики,  МАУ «ЦРО»</t>
  </si>
  <si>
    <t>Мероприятия по содействию профессиональному становлению мо-лодежи: организации временной занятости несовершеннолетних граждан в возрасте от 14 до 18 лет в свободное от учебы время; встреча главы района с выпуск-никами профессиональных учебных заведений, жителями района; информационно-ознакомительная кампания «Аби-туриент»</t>
  </si>
  <si>
    <t>Мероприятия по гражданско-патриотическому воспитанию детей и молодежи;  мероприятия по грантовой под-держке молодежных проектов (проведение и участие в конкурсах  различного уровня)</t>
  </si>
  <si>
    <t>Итого по подпрограмме 5</t>
  </si>
  <si>
    <t>ответственный исполнитель (управление образования и молодежной политики администрации района)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</si>
  <si>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</si>
  <si>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</si>
  <si>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Национальные проект "Образование"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</si>
  <si>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 и молодежной политики Нижневартовского района» (далее ‒ МАУ «Центр развития образования и молодежной политики Нижневартовского района»), муниципальные образовательные учреждения района</t>
  </si>
  <si>
    <t>3.2.</t>
  </si>
  <si>
    <t>3.3.</t>
  </si>
  <si>
    <t>3.4.</t>
  </si>
  <si>
    <t>управление образования и молодежной политики, МАУ «Центр развития образования и молодежной политики Нижневартовского района», муниципальные образовательные учреждения района</t>
  </si>
  <si>
    <t>управление образования и молодежной политики, МАУ «Центр развития образования и молодежной политики Нижневартовского района»</t>
  </si>
  <si>
    <t>Обеспечение организации предоставления дополнительного образования в т.ч:</t>
  </si>
  <si>
    <t xml:space="preserve">Обеспечение организации предоставления дополнительного образования </t>
  </si>
  <si>
    <t>управление образования и молодежной политики, МАУ «Центр развития образования и молодежной политики Нижневартовского района», муниципальные образовательные учреждения района, МБУ ДО "Районный центр творчества детей и молодежи "Спектр",управление культуры администрации района, отдел по физической культуре и спорту администрации района</t>
  </si>
  <si>
    <t>Муниципальное бюджетное общеобразовательное учреждение «Излучинская общеобразовательная средняя школа №2 с углубленным изучением предметов»</t>
  </si>
  <si>
    <t>Муниципальное бюджетное дошкольное образовательное учреждение «Ваховский детский сад «Лесная сказка»»</t>
  </si>
  <si>
    <t>Муниципальное бюджетное дошкольное образовательное учреждение «Излучинский детский сад комбинированного вида «Сказка»»</t>
  </si>
  <si>
    <t>«Детский сад на 50 мест «Олененок» ул Центральная, д. 17 в селе Варьеган Нижневартовского района»</t>
  </si>
  <si>
    <t>2.1.15.</t>
  </si>
  <si>
    <t>2.1.14.</t>
  </si>
  <si>
    <t>2.1.13.</t>
  </si>
  <si>
    <t>Муниципальное бюджетное дошкольное образовательное учреждение «Новоаганский ДС ПиО «Солнышко»</t>
  </si>
  <si>
    <t>2.1.16.</t>
  </si>
  <si>
    <t>2.1.17.</t>
  </si>
  <si>
    <t>МБУ ДО "Районный центр творчества и молодежи «Спектр»</t>
  </si>
  <si>
    <t>пгт. Излучинск Загородный стационарный лагерь круглосуточно пребывания детей «Лесная сказка», вторая очередь</t>
  </si>
  <si>
    <t>соисполнитель 3 (отдел по физической культуре и спорту)</t>
  </si>
  <si>
    <t>соисполнитель 4 (управление культуры администрации района)</t>
  </si>
  <si>
    <t>п. Аган МБОУ "Аганская ОСШ"</t>
  </si>
  <si>
    <t>2.1.18.</t>
  </si>
  <si>
    <t>Руководитель программы</t>
  </si>
  <si>
    <t>(Ф.И.О. подпись)</t>
  </si>
  <si>
    <t>тел. 49 47 88</t>
  </si>
  <si>
    <t xml:space="preserve">Согласовано: </t>
  </si>
  <si>
    <t>Специалист Департамента финансов администрации района</t>
  </si>
  <si>
    <t>Е.В. Шульц</t>
  </si>
  <si>
    <t>М.В. Любомирская</t>
  </si>
  <si>
    <t>с. Охтеурье Муниципальное бюджетное общеобразовательное учреждение «Охтеурская общеобразовательная средняя школа»</t>
  </si>
  <si>
    <t>2.1.19.</t>
  </si>
  <si>
    <t>3.3.1.</t>
  </si>
  <si>
    <t>3.3.2.</t>
  </si>
  <si>
    <t>1.8.1.</t>
  </si>
  <si>
    <t>1.8.2.</t>
  </si>
  <si>
    <t>1.8.3.</t>
  </si>
  <si>
    <t>Мероприятия по подготовке и проведению празднования 75-ой годовщины Победы в Великой Отечественной войне 1941–1945 годов в Нижневартовском районе</t>
  </si>
  <si>
    <t>Проведение капитального ремонта образовательных учреждений</t>
  </si>
  <si>
    <t>Развитие инфраструктуры образовательных учреждений района ("Томскнефть")</t>
  </si>
  <si>
    <t>п. Зайцева Речка МБОУ "Зайцевореченская ОСШ"</t>
  </si>
  <si>
    <t>с. Большетархово МБОУ "Большетарховская ОСШ"</t>
  </si>
  <si>
    <t>с. Варьеган МБДОУ "Варьеганский ДСКВ "Олененок""</t>
  </si>
  <si>
    <t>п. Ларьяк МБОУ "Ларьякская СШ"</t>
  </si>
  <si>
    <t>МБДОУ "Новоаганский ДСКВ "Лесная сказка""</t>
  </si>
  <si>
    <t>2.1.20.</t>
  </si>
  <si>
    <t>2.1.21.</t>
  </si>
  <si>
    <t>2.1.22.</t>
  </si>
  <si>
    <t>2.1.23.</t>
  </si>
  <si>
    <t>2.1.24.</t>
  </si>
  <si>
    <t>Проведение про-филактических мероприятий, направленных на формирование у детей, подростков и молодежи навыков активного и здорового образа жизни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</si>
  <si>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бейсболки, дипломы, значки и т.д.)</t>
  </si>
  <si>
    <t xml:space="preserve">Проведение районного конкурса волонтерских проектов «Инициатива», направленных на социально-творческую активность детей, для подростков и молодежи </t>
  </si>
  <si>
    <t>Проведение районной акции в населенных пунктах района «Бросай болеть – вставай на лыжи"</t>
  </si>
  <si>
    <t>Разработка информационно-профилактических, методических материалов для учащихся (буклеты, методические рекомендации, брошюры, блокноты и т.д. и т.п.)</t>
  </si>
  <si>
    <t>1.14.</t>
  </si>
  <si>
    <t>Проведение легкоатлетического забега "Россия - территория без наркотиков" приуроченного к Международному дню борьбы с наркоманией и незаконным оборотом наркотиков</t>
  </si>
  <si>
    <t>1.15.</t>
  </si>
  <si>
    <t>Организация и проведение месячника мероприятий, направленных на формирование здорового образо жизни в образовательных учреждениях района "Здоровый ученик"</t>
  </si>
  <si>
    <t xml:space="preserve">Реализация проектов инициативного бюджетирования «Народная инициатива» </t>
  </si>
  <si>
    <t>СОГЛАСОВАНО:</t>
  </si>
  <si>
    <t>Исполняющий обязанности</t>
  </si>
  <si>
    <t>заместителя главы  района</t>
  </si>
  <si>
    <t>по социальным вопросам</t>
  </si>
  <si>
    <t>___________М.В. Любомирская</t>
  </si>
  <si>
    <t xml:space="preserve"> ГРАФИК </t>
  </si>
  <si>
    <t xml:space="preserve"> реализации в  2020 году муниципальной программы </t>
  </si>
  <si>
    <t>"Развитие образования в Нижневартовском районе"</t>
  </si>
  <si>
    <t>наименование программы</t>
  </si>
  <si>
    <t>Начальник управления образования и молодежной политики администрации района</t>
  </si>
  <si>
    <t>______________М.В.Любомирская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</si>
  <si>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</si>
  <si>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</si>
  <si>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по муниципальной программе"Развитие образования в Нижневартовском районе"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</si>
  <si>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</si>
  <si>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</si>
  <si>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Информация о финансировании в 2020 году  (тыс. рублей)</t>
  </si>
  <si>
    <t>Анализ показателей эффективности национальных проектов</t>
  </si>
  <si>
    <t>Информация о реализации региональных проектов</t>
  </si>
  <si>
    <t>план, в соответствии с постановлением №2457 от 26.10.2018 (в ред. от 22.01.2020) *</t>
  </si>
  <si>
    <t xml:space="preserve">фактическое исполнение (нарастающим итогом
по состоянию на отчетную дату) </t>
  </si>
  <si>
    <t xml:space="preserve">%  от плана 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</si>
  <si>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</si>
  <si>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</si>
  <si>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</si>
  <si>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</si>
  <si>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</si>
  <si>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</si>
  <si>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</si>
  <si>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</si>
  <si>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Обновление содержания процесса образования, создание необходимой современной инфраструктуры, подготовку соответствующих профессиональных кадров, их переподготовку и повышение квалификации, а также создание наиболее эффективных механизмов управления этой сферой. Достижение показателей региональных проектов, исполнение финансирования национальных проектов "Образование", "Демография" осуществляется в соответствии с сетевыми графиками. Целевые показатели муниципальной программы будут достигнуты в срок и в полном объеме.</t>
  </si>
  <si>
    <t xml:space="preserve">Региональный проект "Успех каждого ребенка" 
</t>
  </si>
  <si>
    <t xml:space="preserve">Предоставление дополнительного образования 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</si>
  <si>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естественно-научной и технической направленностей, соответствующих приоритетным направлениям технологического развития Российской Федерации, с нарастающим итогом, тыс.человек</t>
  </si>
  <si>
    <t xml:space="preserve">Реализация проектов дополнительного общеобразовательных программ естественно-научной и технической направленностей </t>
  </si>
  <si>
    <t xml:space="preserve">В Нижневартовском районе 574 обучающихся посещает 40 объединений технической направленности, из них на базе общеобразовательных учреждений – 339 обучающихся в 24 объединениях («Компьютерная графика», «Компьютерные технологии», «Юный информатик», «Занимательный компьютер», «3-Dмоделирование», «Робототехника», «Легоконструирование», «Авиамодельный», «Объектив», «Школа телеведущих и тележурналистов», «Телешкола «НТv-шка», «Фото-кружок», «Мультстудия», «Клуб любителей радиоэелектроники»).
Также, в муниципальном бюджетном учреждении дополнительного образования «Районный центр творчества детей и молодежи «Спектр» работают  объединения творческой направленности для молодых людей с ОВЗ: «Робототехника», «КОМП», (Инклюзивное обучение), «ЛЕГО» Объединений естественнонаучной направленности – 30, охват – 376 человек. Показатель достигнут.
</t>
  </si>
  <si>
    <t>бюджет автономного округа (дорожный фонд)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</si>
  <si>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с нарастающим итогом, млн.человек</t>
  </si>
  <si>
    <t>Участие обучающихся в открытых онлайн-уроках, реализуемых с учетом опыта цикла открытых уроков «Проектория»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</si>
  <si>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будущее»), с нарастающим итогом, тыс.человек</t>
  </si>
  <si>
    <t>Участие обучающихся в проекте "Билет в будещее"</t>
  </si>
  <si>
    <t xml:space="preserve">Достижение показателя планируется с нового учебного 2020/2021 года. На проекте обучающиеся пройдут  регистрацию, тестирование и практические мероприятия, направленные для построения индивидуального учебного плана в соответствии с выбранными профессиональными компетенциями </t>
  </si>
  <si>
    <t xml:space="preserve">Региональный проект "Поддержка семей, имеющих детей" 
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</si>
  <si>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с нарастающим итогом, млн.единиц</t>
  </si>
  <si>
    <t xml:space="preserve"> Психолого-педагогическая, методическая и консультативная помощь 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</si>
  <si>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</t>
  </si>
  <si>
    <t>Психолого-педагогическое, методическое  сопровождение образовательного процесса</t>
  </si>
  <si>
    <t xml:space="preserve">Региональный проект "Современная школа" 
</t>
  </si>
  <si>
    <t>Количество муниципальных образовательных учреждений, в которых обновлено содержание и методы обучения предметной области «Технология» и других предметных областей, единицы</t>
  </si>
  <si>
    <t>Реализация показателя планируется в 2024 году.</t>
  </si>
  <si>
    <t>Достижение показателя не предусмотрено в 2020 году.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</si>
  <si>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и гуманитарного профилей, с нарастающим итогом, единиц</t>
  </si>
  <si>
    <t>Создание Центров образования цифрового и гуманитарного  профилей «Точка роста» в 4 муниципальных образовательных учреждениях</t>
  </si>
  <si>
    <t>Обновивление материально-технической базы для реализации основных и дополнительных общеобразовательных программ цифрового, естественно-научного и гуманитарного профилей планируется в декабре месяце текущего периода.</t>
  </si>
  <si>
    <t>Численность обучающихся, охваченных основными и дополнительными общеобразовательными программами цифрового, естественно-научного и гуманитарного профилей, с нарастающим итогом, тыс.человек</t>
  </si>
  <si>
    <t>Профилирование программ в общеобразовательных учереждениях основным и дополнительным  образованием</t>
  </si>
  <si>
    <t xml:space="preserve">Региональный проект "Цифровая образовательная среда" 
</t>
  </si>
  <si>
    <t>Доля обучающихся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%</t>
  </si>
  <si>
    <t>Обеспечение информатизации и индивидуализации обучения</t>
  </si>
  <si>
    <t>Достижение показателя предусмотрено после разработки  федеральной информационно-сервисной платформы цифровой образовательной среды.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</si>
  <si>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%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</si>
  <si>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</si>
  <si>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 в общем числе педагогических работников общего образования, %</t>
  </si>
  <si>
    <t>Создание условий для повышения квалификации педагогических работников</t>
  </si>
  <si>
    <t xml:space="preserve">Региональный проект "Социальная активность" 
</t>
  </si>
  <si>
    <t>Численность обучающихся, вовлеченных в деятельность общественных объединений на базе общеобразовательных организаций общего образования, среднего профессионального и высшего образования, накопительным итогом, млн. чел.</t>
  </si>
  <si>
    <t>Вовлечение учащихся в деятельность общественных объединений</t>
  </si>
  <si>
    <t>Создание условий для вовлечения граждан в добровольческую деятельность</t>
  </si>
  <si>
    <t>Доля молодежи, задействованной в мероприятиях по вовлечению в творческую деятельность, от общего числа молодежи в районе %</t>
  </si>
  <si>
    <t>Вовлечение молодежи в творческие мероприятия</t>
  </si>
  <si>
    <t xml:space="preserve">Региональный проект "Учитель будущего" 
</t>
  </si>
  <si>
    <t xml:space="preserve">Показатели к достижению отсутствуют. Администрация Нижневартовского района является участником окружного портфеля проектов. 
</t>
  </si>
  <si>
    <t xml:space="preserve">Цель проекта: Обеспечение вхождения Российской
Федерации в число 10 ведущих стран мира по качеству общего образования к 2024 году путем внедрения национальной системы профессионального роста педагогических работников, охватывающей не менее 50 процентов учителей общеобразовательных организаций
</t>
  </si>
  <si>
    <t xml:space="preserve">Региональный проект "Содействие занятости женщин-доступность дошкольного образования для детей" 
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</si>
  <si>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образования, присмотр и уход, чел.</t>
  </si>
  <si>
    <t xml:space="preserve">Оказание услуг по присмотру и уходу для воспитанников в возрасте до трех лет. </t>
  </si>
  <si>
    <t>Желающие посещать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образования, присмотр и уход местами обеспечены. Показатель достигнут.</t>
  </si>
  <si>
    <t>Доступность дошкольного образования для детей в возрасте от полутора до трех лет, %</t>
  </si>
  <si>
    <t xml:space="preserve">Обеспечение местами в дошкольных учреждениях всех нуждающихся  </t>
  </si>
  <si>
    <t>В Нижневартовском районе все желающие обеспечены местами в дошкольных образовательных учреждениях для детей в возрасте от 1,5 до 3-х лет. Показатель достигнут.</t>
  </si>
  <si>
    <t>Примечание: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</si>
  <si>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</si>
  <si>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</si>
  <si>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Руководитель:</t>
  </si>
  <si>
    <t xml:space="preserve">Начальник управления образования и молодежной политики администрации района__________________________ </t>
  </si>
  <si>
    <t>Исполнитель: 
Новиков Иван Валерьевич, 
главный специалист отдела экономики на транспорте, 
тел. 8 (3467) 388-107</t>
  </si>
  <si>
    <t>Ведущий специалист по реализации программ а</t>
  </si>
  <si>
    <t>в области образования и молодежной политики администрации район ___________________________</t>
  </si>
  <si>
    <t>А.В. Макарова</t>
  </si>
  <si>
    <t>Согласовано:</t>
  </si>
  <si>
    <r>
      <rPr>
        <sz val="12"/>
        <color theme="1"/>
        <rFont val="Times New Roman"/>
        <family val="1"/>
        <charset val="204"/>
      </rPr>
      <t>Начальник отдела инвестиций и проектной деятельности департамента экономики  администрации района_</t>
    </r>
    <r>
      <rPr>
        <sz val="10"/>
        <color theme="1"/>
        <rFont val="Times New Roman"/>
        <family val="1"/>
        <charset val="204"/>
      </rPr>
      <t>_________________________</t>
    </r>
  </si>
  <si>
    <t>Ж.Ю. Ламкова</t>
  </si>
  <si>
    <t>Достижение целевых показателей национального проекта "Образование" и "Демография"</t>
  </si>
  <si>
    <t>молодежной политики</t>
  </si>
  <si>
    <t>Доля молодежи, задействованной в мероприятиях по вовлечению в творческую деятельность, от общего числа молодежи района в возрасте от 14 до 35 лет составляет 41,3%. Показатель выполнен.</t>
  </si>
  <si>
    <t>Мероприятия по профилактике и устранению последствий распространения короновирусной инфекции</t>
  </si>
  <si>
    <t>2.1.24.1.</t>
  </si>
  <si>
    <t>МБДОУ «Излучинский детский сад комбинированного вида «Сказка»</t>
  </si>
  <si>
    <t>2.1.24.2.</t>
  </si>
  <si>
    <t>МБДОУ "Новоаганский детский сад комбинированного вида "Лесная сказка"</t>
  </si>
  <si>
    <t>2.1.24.3.</t>
  </si>
  <si>
    <t xml:space="preserve"> МБДОУ «Ваховский детский сад «Лесная сказка»</t>
  </si>
  <si>
    <t>2.1.24.4.</t>
  </si>
  <si>
    <t>МБОУ  «Излучинская общеобразовательная средняя школа № 1 с углубленным изучением отдельных предметов»</t>
  </si>
  <si>
    <t>2.1.24.5.</t>
  </si>
  <si>
    <t>МБОУ «Излучинская общеобразовательная средняя школа № 2 с углубленным изучением отдельных предметов»</t>
  </si>
  <si>
    <t>2.1.24.6.</t>
  </si>
  <si>
    <t xml:space="preserve">МБОУ  «Новоаганская общеобразовательная средняя школа № 1»
</t>
  </si>
  <si>
    <t>2.1.24.7.</t>
  </si>
  <si>
    <t>МБОУ «Новоаганская общеобразовательная средняя школа имени маршала Советского Союза Г.К. Жукова»</t>
  </si>
  <si>
    <t>2.1.24.8.</t>
  </si>
  <si>
    <t xml:space="preserve"> МБОУ «Аганская общеобразовательная средняя школа»</t>
  </si>
  <si>
    <t>2.1.24.9.</t>
  </si>
  <si>
    <t xml:space="preserve"> МБОУ «Ватинская общеобразовательная средняя школа»</t>
  </si>
  <si>
    <t>2.1.24.10.</t>
  </si>
  <si>
    <t>МБОУ «Ваховская общеобразовательная средняя школа»</t>
  </si>
  <si>
    <t>2.1.24.11.</t>
  </si>
  <si>
    <t xml:space="preserve"> МБОУ "Зайцевореченская общеобразовательная средняя школа"</t>
  </si>
  <si>
    <t>2.1.24.12.</t>
  </si>
  <si>
    <t xml:space="preserve"> МБОУ «Охтеурская общеобразовательная средняя школа» </t>
  </si>
  <si>
    <t>2.1.24.13.</t>
  </si>
  <si>
    <t xml:space="preserve"> МБОУ «Чехломеевская основная школа»</t>
  </si>
  <si>
    <t>2.1.24.14.</t>
  </si>
  <si>
    <t>2.1.24.15.</t>
  </si>
  <si>
    <t>2.1.25.</t>
  </si>
  <si>
    <t>Строительство объектов летнего отдыха</t>
  </si>
  <si>
    <t>Комплексное благоустройство территорий дошкольных групп</t>
  </si>
  <si>
    <t>2.2.1.</t>
  </si>
  <si>
    <t>2.2.2.</t>
  </si>
  <si>
    <t>МБОУ "Покурская  общеобразовательная средняя школа"</t>
  </si>
  <si>
    <t>2.2.3.</t>
  </si>
  <si>
    <t>МБДОУ "Новоаганский детский сад комбинированного вида "Снежинка"</t>
  </si>
  <si>
    <t>2.2.4.</t>
  </si>
  <si>
    <t>МБДОУ "Варьеганский детский сад комбинированного вида "Олененок"</t>
  </si>
  <si>
    <t>2.2.5.</t>
  </si>
  <si>
    <t>2.2.6.</t>
  </si>
  <si>
    <t xml:space="preserve"> МБДОУ «Излучинский детский сад комбинированного вида «Сказка»</t>
  </si>
  <si>
    <t>2.2.7.</t>
  </si>
  <si>
    <t xml:space="preserve"> МБДОУ «Новоаганский детский сад присмотра и оздоровления «Солнышко»</t>
  </si>
  <si>
    <t>2.2.8.</t>
  </si>
  <si>
    <t>2.2.9.</t>
  </si>
  <si>
    <t xml:space="preserve"> МБОУ «Излучинская общеобразовательная начальная школа»</t>
  </si>
  <si>
    <t>2.2.10.</t>
  </si>
  <si>
    <t>2.2.11.</t>
  </si>
  <si>
    <t xml:space="preserve"> МБОУ «Большетарховская общеобразовательная средняя школа» </t>
  </si>
  <si>
    <t>2.2.12.</t>
  </si>
  <si>
    <t>2.2.13.</t>
  </si>
  <si>
    <t xml:space="preserve"> МБОУ «Корликовская общеобразовательная средняя школа»</t>
  </si>
  <si>
    <t>2.2.14.</t>
  </si>
  <si>
    <t xml:space="preserve"> МБОУ «Ларьякская средняя школа»</t>
  </si>
  <si>
    <t>2.2.15.</t>
  </si>
  <si>
    <t>2.2.16.</t>
  </si>
  <si>
    <t>А.А. Павлова</t>
  </si>
  <si>
    <t>план на 2020 год *</t>
  </si>
  <si>
    <t>Таблица 2</t>
  </si>
  <si>
    <t>Целевые показатели муниципальной программы "Развитие образования в Нижневартовском районе"</t>
  </si>
  <si>
    <t>Наименование целевых показателей</t>
  </si>
  <si>
    <t>Базовый показатель на начало реализации муниципальной программы</t>
  </si>
  <si>
    <t>Значение показателя на 2020 год</t>
  </si>
  <si>
    <t>Примечание (причины не достижения/перевыполнения показателя)</t>
  </si>
  <si>
    <t xml:space="preserve">1 квартал </t>
  </si>
  <si>
    <t>2 квартал</t>
  </si>
  <si>
    <t>3 квартал</t>
  </si>
  <si>
    <t>4 квартал</t>
  </si>
  <si>
    <t>Количество муниципальных образователь-ных учреждений, в которых обновлено содержание и методы обучения предметной области «Технология» и других предметных областей, не менее 1 единицы.</t>
  </si>
  <si>
    <t>Увеличение числа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и гуманитарного профилей, с нарастающим итогом с 0 до 17 единиц.</t>
  </si>
  <si>
    <t>Увеличение численности обучающихся, охваченных основными и дополнительными общеобразовательными программами цифрового, естественно-научного и гуманитарного профилей, с нарастающим итогом с 0 до 3,743 тыс. человек.</t>
  </si>
  <si>
    <t>Увеличение числа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естественно-научной и технической направленностей, соответствующих приоритетным направлениям технологического развития Российской Федерации, с нарастающим итогом с 0,930 тыс. человек до 1,200 тыс. человек.</t>
  </si>
  <si>
    <t>Увеличение числа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с нарастающим итогом с 0 до 0,0006 млн. человек.</t>
  </si>
  <si>
    <t>Увеличение числа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будущее»), с нарастающим итогом с 0 до 0,1030 тыс. человек.</t>
  </si>
  <si>
    <t>Увеличение количества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с нарастающим итогом с 0 до 0,000396 млн. единиц.</t>
  </si>
  <si>
    <t>Увеличение доли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 с 0 до 85%.</t>
  </si>
  <si>
    <t>Увеличение доли обучающихся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 с 0 до 90%.</t>
  </si>
  <si>
    <t>Увеличение доли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с 0 до 95%.</t>
  </si>
  <si>
    <t>Увеличение доли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 в общем числе педагогических работников общего образования с 0 до 50%.</t>
  </si>
  <si>
    <t>Увеличение 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 с 0 до 20%</t>
  </si>
  <si>
    <t>Увеличение численности обучающихся, вовлеченных в деятельность общественных объединений на базе общеобразовательных организаций общего образования, среднего профессионального и высшего образования, накопительным итогом с 0,0001339 до 0,005452 млн. чел.</t>
  </si>
  <si>
    <t>Увеличение доли молодежи, задействованной в мероприятиях по вовлечению в творческую деятельность, от общего числа молодежи в районе с 0,3 до 45%.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</si>
  <si>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образования, присмотр и уход, – не менее 353 чел.</t>
  </si>
  <si>
    <t>Доступность дошкольного образования для детей в возрасте от полутора до трех лет – 100%.</t>
  </si>
  <si>
    <t>Количество сданных объектов муниципальных бюджетных дошкольных образовательных учреждений района, в том числе в составе комплексов, – два.</t>
  </si>
  <si>
    <t>Увеличение количества проведенных конкурсов с целью сокращения детского дорожно-транспортного травматизма с 5 до 6 штук.</t>
  </si>
  <si>
    <t>Увеличение привлеченных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 с 82 до 89 %.</t>
  </si>
  <si>
    <t>Увеличение доли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с 67 до 74%.</t>
  </si>
  <si>
    <t>Увеличение доли детей в возрасте от 6 до 17 лет, охваченных отдыхом и оздоровлением в негосударственных (немуниципальных) организациях отдыха и оздоровления детей  от общей численности детей, охваченных отдыхом и оздоровлением в оздоровительных организациях, с 19,4 до 20,2%.</t>
  </si>
  <si>
    <t>Увеличение численности детей, направленных на отдых и оздоровление, с 2700 до 2860 чел.</t>
  </si>
  <si>
    <t>Увеличение доли средств бюджета района, выделяемых негосударственным организациям, в том числе социально ориентированным некоммерческим организациям, на предоставление услуг (работ), в общем объеме средств бюджета района, выделяемых на предоставление услуг (работ) в сфере оздоровления детей в палаточных лагерях, расположенных на территории Нижневартовского района, с 10 до 15%.</t>
  </si>
  <si>
    <t>Увеличение численности несовершеннолетних, трудоустроенных за счет создания временных рабочих мест, с 350 до 380 чел.</t>
  </si>
  <si>
    <t xml:space="preserve"> Увеличение количества мероприятий по формированию у подрастающего поколения уважительного отношения ко всем этносам и религиям с 0 до 4 штук.</t>
  </si>
  <si>
    <t>Численность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организациях– 100%.</t>
  </si>
  <si>
    <t>Снижение распространенности наркомании (на 100 тыс. населения), чел., с 105,561 до 88,460 тыс. человек</t>
  </si>
  <si>
    <t>,</t>
  </si>
  <si>
    <t>Руководитель: начальник управления образования и молодежной политики администрации района______________________</t>
  </si>
  <si>
    <t>Любомирская М.В.</t>
  </si>
  <si>
    <t>Исполнитель: Макарова А.В., ведущий специалист по реализации программ в области образования и молодежной политики администрации района, тел.: 8 (3466) 49-48-02_______________</t>
  </si>
  <si>
    <t>Макарова А.В.</t>
  </si>
  <si>
    <t>В Нижневартовском районе в рамках реализации данного проекта  приняло участие 3893 учеников 8-11 классов из 16 образовательных учреждений Нижневартовского района в открытых онлайн-уроках, образовательный формат которых нацелен на формирование у старшеклассников навыков профессионального самоопределения. Показатель достигнут.</t>
  </si>
  <si>
    <t xml:space="preserve">Численность обучающихся, вовлеченных в деятельность 29 детских общественных объединений в школах района составляет 2522 школьников, показатель выполнен. </t>
  </si>
  <si>
    <t>Охват детей в возрасте от 5 до 18 лет программами дополнительного образования, %</t>
  </si>
  <si>
    <t>Доля граждан положительно оценивших оказанные услуги психолого-педагогической, методической и консультативной помощи  составляет 55%, показатель выполнен.</t>
  </si>
  <si>
    <t xml:space="preserve">50 педагогических работников, что сосьавляет 6,5% от целевого показателя проходят регистрацию и курсы повышия квалификации в рамках периодической аттестации в цифровой форме с использованием информационного ресурса «одного окна».                                                                                                                                                                                                                В Нижневартовском районе курсы повышения квалификации педагогических работников муниципальных учреждений осуществляются дистанционно по средствам госзаказа в рамках субвенций АУ ДПО «Института развития образования» г. Ханты-Мансийск на следующих порталах: «Цифровая образовательная среда» онлайн курсы, ООО «Инфоурок» г. Смоленск, АНО ДПО «Современная научная технологическая академия» г. Москва, ООО «Центр развития педагогики» г. Санкт-Петербург, АНО ДПО «Инновационный образовательный центр повышения квалификаций и переподготовки «Мой университет» и др. 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</si>
  <si>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млн. человек </t>
  </si>
  <si>
    <t>Национальный проект "Образование", региональный проект "Современная школа". Достижение показателя не предусмотрено в 2020 году, реализация показателя запланирована на 2024 год.</t>
  </si>
  <si>
    <t>Национальный проект "Образование", региональный проект "Современная школа". Достижение показателя планируется на декабрь месяц, риски неисполнения отсутствуют.</t>
  </si>
  <si>
    <t>Национальный проект "Образование", региональный проект "Современная школа". Достижение показателя предусмотрено нарастающим итогом до конца отчетного периода, риски неисполнения отсутствуют.</t>
  </si>
  <si>
    <t>Доля детей в возрасте от 5 до 18 лет, охваченных дополнительным образованием не менее 83,8%.</t>
  </si>
  <si>
    <t>Национальный проект "Образование", региональный проект "Успех каждого ребенка", показатель достигнут.</t>
  </si>
  <si>
    <t>Национальный проект "Образование", региональный проект "Успех каждого ребенка",достижения показателя планируется в 4 квартале отчетного периода, риски неисполнения отсутствуют.</t>
  </si>
  <si>
    <t>Национальный проект "Образование", региональный проект "Поддержка семей, имеющих детей". За I полугодие нарастающим итогом гражданам оказана 81 услуга психолого-педагогической, методической и консультативной помощи. Достижение показателя планируется до конца отчетного периода, риски неисполнения отсутствуют.</t>
  </si>
  <si>
    <t>Национальный проект "Образование", региональный проект "Поддержка семей, имеющих детей". За I полугодие показатель выполнен.</t>
  </si>
  <si>
    <t>Национальный проект "Образование", региональный проект "Цифровая образовательная среда", достижение показателя планиреутся в декабре месяца после запуска в работу федеральной  информационно-сервисной платформы.</t>
  </si>
  <si>
    <t>Национальный проект "Образование", региональный проект "Цифровая образовательная среда". Курсы повышения квалификации педагогические работники образовательных учреждений прошли 50 чел. Показатель достигнут.</t>
  </si>
  <si>
    <t>Национальный проект "Образование", региональный проект "Социальная активность". Показатель достигнут.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</si>
  <si>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млн. человек с 0,002767 до 0,003386</t>
  </si>
  <si>
    <t>Национальный проект "Образование", региональный проект "Социальная активность". Охват граждан, вовлеченных в добровольческую деятельность составляет 1055 чел., достижение показателя планируется нарастающим итогом до конца отчетного периода, риски неисполнения отсутствуют.</t>
  </si>
  <si>
    <t>Национальный проект "Демография", региональный проект "Содействие занятости женщин - доступность дошкольного образования". Показатель достигнут.</t>
  </si>
  <si>
    <t>Реализация мероприятий запланирована на конец год.</t>
  </si>
  <si>
    <t>Государственная программа. Показатель достигнут.</t>
  </si>
  <si>
    <t>Государственная программ, достижения показателя планируется во втором полугодии отчетного периода. В целях  предупреждения завоза и распространения коронавирусной инфекции на территории Нижневартовского района данные мероприятия для реализации перенесены на период снятия режима самоизоляции.</t>
  </si>
  <si>
    <t xml:space="preserve">Государственная программ, достижения показателя планируется во втором полугодии отчетного периода. В целях  предупреждения завоза и распространения коронавирусной инфекции на территории Нижневартовского района данные мероприятия для реализации перенесены </t>
  </si>
  <si>
    <t>Государственная программ, достижения показателя планируется во втором полугодии отчетного периода.В целях  предупреждения завоза и распространения коронавирусной инфекции на территории Нижневартовского района данные мероприятия для реализации перенесены на период снятия режима самоизоляции.</t>
  </si>
  <si>
    <t>Показатель выполнен, мероприятия  по формированию у подрастающего поколения уважительного отношения ко всем этносам и религиям проведены в срок.</t>
  </si>
  <si>
    <t>Показатель достигнут. Проведены мероприятия приуроченные к международному дню борьбы с наркоманией.</t>
  </si>
  <si>
    <t xml:space="preserve">МБОУ «Охтеурская общеобразовательная средняя школа» 
</t>
  </si>
  <si>
    <t>Пгт. Новоаганск, МБДОУ «Новоаганский детский сад комбинированного вида «Снежинка»</t>
  </si>
  <si>
    <t>1.16.</t>
  </si>
  <si>
    <t>Повышение профессионального уровня, квалификации субъектов профилактики наркомании с выдачей им подтверждающих документов (удостоверений, свидетельств, сертификатов)</t>
  </si>
  <si>
    <t>факт
по состоянию на 31.07.2020</t>
  </si>
  <si>
    <t>Численность детей, охваченная программами дополнительного образования подведомственные управлению культуры администрации района, подведомственные отделу спорта и физической культуры администрации района, подведомственные управлению образования и молодежной политики администрации района составляет 90,7%. Показатель достигнут.</t>
  </si>
  <si>
    <t>В детских садах и дошкольных группах в школах района созданы консультативные пункты для родителей. Квалифицированная помощь оказывается родителям и специалистами территориальной психолого-медико - педагогической комиссией и общественной организацией «Центр семейных культур». В  школах района и детских садах созданы центры психолого-педагогической, медицинской и социальной помощи обучающимся, окзано 100 услуг. Достижение показателя предусмотрено до конца 2020 года нарастающим итогом.</t>
  </si>
  <si>
    <t xml:space="preserve">Цифрового, естественнонаучного и гуманитарного профилей общеобразовательных программ охват составляет 517 человек в том числе: 386 чел. гуманитарным профилем, 131 чел. естественнонаучным профилем в «Излучинской общеобразовательной средней школе № 1 с углубленным изучением отдельных предметов», «Излучинской общеобразовательной средней школе № 2 с углубленным изучением отдельных предметов».
Дополнительными общеобразовательными программами цифрового, естественнонаучного и гуманитарного профилей охвачены 1314 человек.
</t>
  </si>
  <si>
    <t>В Нижневартовском районе разработан и утверждён межведомственный комплексный план мероприятий «Дорожная карта» по развитию добровольчества (волонтерства) в Нижневартовском районе, охват граждан  вовлеченных в деятельность общественных объединений на базе общеобразовательных организаций общего образовани составляет 1625 человек.</t>
  </si>
  <si>
    <t xml:space="preserve">Основное мероприятие муниципальной программы: «Организация и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работников. Организация и проведение муниципального и регионального этапов всероссийского конкурса профессионального мастерства в сфере образования». Курсы повышения квалификации прошли 3170 педагогов общеобразовательных учреждений района за I полугодие отчетного периода.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</si>
</sst>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000"/>
    <numFmt numFmtId="170" formatCode="0.000"/>
    <numFmt numFmtId="171" formatCode="#,##0_ ;\-#,##0\ "/>
    <numFmt numFmtId="172" formatCode="#,##0.00_ ;\-#,##0.00\ "/>
    <numFmt numFmtId="173" formatCode="#,##0.000000_ ;\-#,##0.000000\ "/>
    <numFmt numFmtId="174" formatCode="#,##0.000_ ;\-#,##0.000\ "/>
    <numFmt numFmtId="175" formatCode="_-* #,##0.000000_р_._-;\-* #,##0.000000_р_._-;_-* &quot;-&quot;??_р_._-;_-@_-"/>
    <numFmt numFmtId="176" formatCode="#,##0.000000"/>
  </numFmts>
  <fonts count="4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26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45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6" fontId="18" fillId="0" borderId="1" xfId="2" applyNumberFormat="1" applyFont="1" applyFill="1" applyBorder="1" applyAlignment="1" applyProtection="1">
      <alignment horizontal="center" vertical="top" wrapText="1"/>
    </xf>
    <xf numFmtId="166" fontId="18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16" fillId="0" borderId="0" xfId="4" applyFont="1" applyFill="1"/>
    <xf numFmtId="49" fontId="16" fillId="0" borderId="0" xfId="4" applyNumberFormat="1" applyFont="1" applyFill="1"/>
    <xf numFmtId="0" fontId="16" fillId="0" borderId="0" xfId="4" applyFont="1" applyFill="1" applyAlignment="1">
      <alignment horizontal="right"/>
    </xf>
    <xf numFmtId="0" fontId="1" fillId="0" borderId="2" xfId="4" applyFont="1" applyFill="1" applyBorder="1" applyAlignment="1">
      <alignment horizontal="left" vertical="center" wrapText="1"/>
    </xf>
    <xf numFmtId="166" fontId="16" fillId="0" borderId="1" xfId="4" applyNumberFormat="1" applyFont="1" applyFill="1" applyBorder="1" applyAlignment="1">
      <alignment horizontal="center" vertical="center" wrapText="1"/>
    </xf>
    <xf numFmtId="166" fontId="16" fillId="0" borderId="4" xfId="4" applyNumberFormat="1" applyFont="1" applyFill="1" applyBorder="1" applyAlignment="1">
      <alignment horizontal="center" vertical="center" wrapText="1"/>
    </xf>
    <xf numFmtId="165" fontId="1" fillId="0" borderId="2" xfId="4" applyNumberFormat="1" applyFont="1" applyFill="1" applyBorder="1" applyAlignment="1">
      <alignment horizontal="left" vertical="center" wrapText="1"/>
    </xf>
    <xf numFmtId="0" fontId="16" fillId="0" borderId="5" xfId="4" applyFont="1" applyFill="1" applyBorder="1"/>
    <xf numFmtId="0" fontId="1" fillId="0" borderId="1" xfId="4" applyFont="1" applyFill="1" applyBorder="1" applyAlignment="1">
      <alignment horizontal="left" vertical="center" wrapText="1"/>
    </xf>
    <xf numFmtId="165" fontId="1" fillId="0" borderId="1" xfId="4" applyNumberFormat="1" applyFont="1" applyFill="1" applyBorder="1" applyAlignment="1">
      <alignment horizontal="left" vertical="center" wrapText="1"/>
    </xf>
    <xf numFmtId="0" fontId="16" fillId="0" borderId="0" xfId="4" applyFont="1" applyFill="1" applyBorder="1"/>
    <xf numFmtId="0" fontId="16" fillId="0" borderId="2" xfId="4" applyFont="1" applyFill="1" applyBorder="1"/>
    <xf numFmtId="0" fontId="16" fillId="0" borderId="1" xfId="4" applyFont="1" applyFill="1" applyBorder="1"/>
    <xf numFmtId="0" fontId="36" fillId="0" borderId="1" xfId="4" applyFont="1" applyFill="1" applyBorder="1"/>
    <xf numFmtId="166" fontId="16" fillId="0" borderId="1" xfId="4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165" fontId="1" fillId="0" borderId="0" xfId="4" applyNumberFormat="1" applyFont="1" applyFill="1" applyBorder="1" applyAlignment="1">
      <alignment horizontal="left" vertical="center" wrapText="1"/>
    </xf>
    <xf numFmtId="166" fontId="16" fillId="0" borderId="0" xfId="4" applyNumberFormat="1" applyFont="1" applyFill="1" applyBorder="1" applyAlignment="1">
      <alignment horizontal="center" vertical="center"/>
    </xf>
    <xf numFmtId="166" fontId="16" fillId="0" borderId="0" xfId="4" applyNumberFormat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4" applyFont="1" applyFill="1"/>
    <xf numFmtId="49" fontId="3" fillId="0" borderId="0" xfId="4" applyNumberFormat="1" applyFont="1" applyFill="1"/>
    <xf numFmtId="0" fontId="3" fillId="0" borderId="0" xfId="4" applyFont="1" applyFill="1" applyBorder="1"/>
    <xf numFmtId="0" fontId="38" fillId="0" borderId="0" xfId="4" applyFont="1" applyFill="1"/>
    <xf numFmtId="0" fontId="21" fillId="0" borderId="0" xfId="4" applyFont="1" applyFill="1"/>
    <xf numFmtId="0" fontId="18" fillId="0" borderId="0" xfId="4" applyFont="1" applyFill="1" applyBorder="1" applyAlignment="1">
      <alignment vertical="center"/>
    </xf>
    <xf numFmtId="49" fontId="18" fillId="0" borderId="0" xfId="4" applyNumberFormat="1" applyFont="1" applyFill="1" applyBorder="1" applyAlignment="1">
      <alignment vertical="center"/>
    </xf>
    <xf numFmtId="168" fontId="18" fillId="0" borderId="0" xfId="4" applyNumberFormat="1" applyFont="1" applyFill="1" applyBorder="1" applyAlignment="1">
      <alignment vertical="center"/>
    </xf>
    <xf numFmtId="168" fontId="6" fillId="0" borderId="0" xfId="4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left" vertical="center" wrapText="1"/>
    </xf>
    <xf numFmtId="0" fontId="39" fillId="0" borderId="0" xfId="4" applyFont="1" applyFill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/>
    </xf>
    <xf numFmtId="0" fontId="18" fillId="0" borderId="0" xfId="6" applyFont="1"/>
    <xf numFmtId="49" fontId="21" fillId="0" borderId="0" xfId="4" applyNumberFormat="1" applyFont="1" applyFill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0" xfId="0" applyFont="1"/>
    <xf numFmtId="3" fontId="3" fillId="0" borderId="16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71" fontId="3" fillId="0" borderId="5" xfId="2" applyNumberFormat="1" applyFont="1" applyBorder="1" applyAlignment="1">
      <alignment horizontal="center" vertical="top" wrapText="1"/>
    </xf>
    <xf numFmtId="171" fontId="3" fillId="0" borderId="20" xfId="2" applyNumberFormat="1" applyFont="1" applyBorder="1" applyAlignment="1">
      <alignment horizontal="center" vertical="top" wrapText="1"/>
    </xf>
    <xf numFmtId="171" fontId="3" fillId="0" borderId="1" xfId="2" applyNumberFormat="1" applyFont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0" xfId="0" applyNumberFormat="1" applyFont="1" applyFill="1" applyBorder="1" applyAlignment="1">
      <alignment vertical="center" wrapText="1"/>
    </xf>
    <xf numFmtId="172" fontId="3" fillId="0" borderId="20" xfId="2" applyNumberFormat="1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center" wrapText="1"/>
    </xf>
    <xf numFmtId="167" fontId="3" fillId="0" borderId="5" xfId="2" applyNumberFormat="1" applyFont="1" applyBorder="1" applyAlignment="1">
      <alignment horizontal="center" vertical="top" wrapText="1"/>
    </xf>
    <xf numFmtId="167" fontId="3" fillId="0" borderId="20" xfId="2" applyNumberFormat="1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wrapText="1"/>
    </xf>
    <xf numFmtId="172" fontId="3" fillId="0" borderId="5" xfId="2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top" wrapText="1"/>
    </xf>
    <xf numFmtId="171" fontId="3" fillId="0" borderId="0" xfId="0" applyNumberFormat="1" applyFont="1"/>
    <xf numFmtId="0" fontId="3" fillId="0" borderId="1" xfId="0" applyFont="1" applyBorder="1" applyAlignment="1">
      <alignment vertical="center" wrapText="1"/>
    </xf>
    <xf numFmtId="174" fontId="3" fillId="0" borderId="5" xfId="2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173" fontId="3" fillId="0" borderId="5" xfId="2" applyNumberFormat="1" applyFont="1" applyBorder="1" applyAlignment="1">
      <alignment horizontal="center" vertical="top" wrapText="1"/>
    </xf>
    <xf numFmtId="173" fontId="3" fillId="0" borderId="20" xfId="2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67" fontId="3" fillId="0" borderId="0" xfId="0" applyNumberFormat="1" applyFont="1"/>
    <xf numFmtId="0" fontId="3" fillId="0" borderId="1" xfId="0" applyFont="1" applyFill="1" applyBorder="1" applyAlignment="1" applyProtection="1">
      <alignment horizontal="center" vertical="top" wrapText="1"/>
    </xf>
    <xf numFmtId="174" fontId="3" fillId="0" borderId="1" xfId="2" applyNumberFormat="1" applyFont="1" applyBorder="1" applyAlignment="1">
      <alignment horizontal="center" vertical="top" wrapText="1"/>
    </xf>
    <xf numFmtId="172" fontId="3" fillId="0" borderId="4" xfId="2" applyNumberFormat="1" applyFont="1" applyBorder="1" applyAlignment="1">
      <alignment horizontal="center" vertical="top" wrapText="1"/>
    </xf>
    <xf numFmtId="174" fontId="3" fillId="5" borderId="1" xfId="2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3" borderId="18" xfId="0" applyFont="1" applyFill="1" applyBorder="1" applyAlignment="1">
      <alignment horizontal="center" vertical="top" wrapText="1"/>
    </xf>
    <xf numFmtId="171" fontId="3" fillId="5" borderId="5" xfId="2" applyNumberFormat="1" applyFont="1" applyFill="1" applyBorder="1" applyAlignment="1">
      <alignment horizontal="center" vertical="top" wrapText="1"/>
    </xf>
    <xf numFmtId="167" fontId="3" fillId="5" borderId="5" xfId="2" applyNumberFormat="1" applyFont="1" applyFill="1" applyBorder="1" applyAlignment="1">
      <alignment horizontal="center" vertical="top" wrapText="1"/>
    </xf>
    <xf numFmtId="172" fontId="3" fillId="5" borderId="5" xfId="2" applyNumberFormat="1" applyFont="1" applyFill="1" applyBorder="1" applyAlignment="1">
      <alignment horizontal="center" vertical="top" wrapText="1"/>
    </xf>
    <xf numFmtId="173" fontId="3" fillId="5" borderId="5" xfId="2" applyNumberFormat="1" applyFont="1" applyFill="1" applyBorder="1" applyAlignment="1">
      <alignment horizontal="center" vertical="top" wrapText="1"/>
    </xf>
    <xf numFmtId="171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Fill="1" applyAlignment="1" applyProtection="1">
      <alignment horizontal="left" vertical="center"/>
    </xf>
    <xf numFmtId="171" fontId="3" fillId="6" borderId="5" xfId="2" applyNumberFormat="1" applyFont="1" applyFill="1" applyBorder="1" applyAlignment="1">
      <alignment horizontal="center" vertical="top" wrapText="1"/>
    </xf>
    <xf numFmtId="167" fontId="3" fillId="6" borderId="5" xfId="2" applyNumberFormat="1" applyFont="1" applyFill="1" applyBorder="1" applyAlignment="1">
      <alignment horizontal="center" vertical="top" wrapText="1"/>
    </xf>
    <xf numFmtId="172" fontId="3" fillId="6" borderId="5" xfId="2" applyNumberFormat="1" applyFont="1" applyFill="1" applyBorder="1" applyAlignment="1">
      <alignment horizontal="center" vertical="top" wrapText="1"/>
    </xf>
    <xf numFmtId="173" fontId="3" fillId="6" borderId="5" xfId="2" applyNumberFormat="1" applyFont="1" applyFill="1" applyBorder="1" applyAlignment="1">
      <alignment horizontal="center" vertical="top" wrapText="1"/>
    </xf>
    <xf numFmtId="167" fontId="3" fillId="6" borderId="1" xfId="2" applyNumberFormat="1" applyFont="1" applyFill="1" applyBorder="1" applyAlignment="1">
      <alignment horizontal="center" vertical="top" wrapText="1"/>
    </xf>
    <xf numFmtId="171" fontId="3" fillId="6" borderId="1" xfId="2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 wrapText="1"/>
    </xf>
    <xf numFmtId="171" fontId="3" fillId="3" borderId="20" xfId="2" applyNumberFormat="1" applyFont="1" applyFill="1" applyBorder="1" applyAlignment="1">
      <alignment horizontal="center" vertical="top" wrapText="1"/>
    </xf>
    <xf numFmtId="171" fontId="3" fillId="3" borderId="5" xfId="2" applyNumberFormat="1" applyFont="1" applyFill="1" applyBorder="1" applyAlignment="1">
      <alignment horizontal="center" vertical="top" wrapText="1"/>
    </xf>
    <xf numFmtId="1" fontId="16" fillId="3" borderId="1" xfId="4" applyNumberFormat="1" applyFont="1" applyFill="1" applyBorder="1" applyAlignment="1">
      <alignment horizontal="center" vertical="center" wrapText="1"/>
    </xf>
    <xf numFmtId="175" fontId="3" fillId="3" borderId="20" xfId="2" applyNumberFormat="1" applyFont="1" applyFill="1" applyBorder="1" applyAlignment="1">
      <alignment horizontal="center" vertical="top" wrapText="1"/>
    </xf>
    <xf numFmtId="0" fontId="16" fillId="4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171" fontId="3" fillId="7" borderId="1" xfId="7" applyNumberFormat="1" applyFont="1" applyFill="1" applyBorder="1" applyAlignment="1">
      <alignment horizontal="left" vertical="top" wrapText="1"/>
    </xf>
    <xf numFmtId="171" fontId="3" fillId="7" borderId="5" xfId="2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4" fontId="3" fillId="7" borderId="1" xfId="0" applyNumberFormat="1" applyFont="1" applyFill="1" applyBorder="1" applyAlignment="1">
      <alignment horizontal="left" vertical="top" wrapText="1"/>
    </xf>
    <xf numFmtId="176" fontId="3" fillId="7" borderId="1" xfId="0" applyNumberFormat="1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 wrapText="1"/>
    </xf>
    <xf numFmtId="0" fontId="41" fillId="7" borderId="1" xfId="0" applyFont="1" applyFill="1" applyBorder="1" applyAlignment="1">
      <alignment horizontal="left" vertical="top"/>
    </xf>
    <xf numFmtId="166" fontId="18" fillId="0" borderId="0" xfId="0" applyNumberFormat="1" applyFont="1" applyFill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166" fontId="20" fillId="0" borderId="1" xfId="2" applyNumberFormat="1" applyFont="1" applyFill="1" applyBorder="1" applyAlignment="1" applyProtection="1">
      <alignment horizontal="center" vertical="top" wrapText="1"/>
    </xf>
    <xf numFmtId="2" fontId="24" fillId="0" borderId="0" xfId="0" applyNumberFormat="1" applyFont="1" applyFill="1" applyAlignment="1">
      <alignment horizontal="center" vertical="top"/>
    </xf>
    <xf numFmtId="166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textRotation="90"/>
    </xf>
    <xf numFmtId="0" fontId="24" fillId="0" borderId="0" xfId="0" applyFont="1" applyFill="1" applyAlignment="1">
      <alignment horizontal="center" vertical="top"/>
    </xf>
    <xf numFmtId="166" fontId="24" fillId="0" borderId="0" xfId="0" applyNumberFormat="1" applyFont="1" applyFill="1" applyAlignment="1">
      <alignment horizontal="center" vertical="top" textRotation="90"/>
    </xf>
    <xf numFmtId="166" fontId="39" fillId="0" borderId="0" xfId="0" applyNumberFormat="1" applyFont="1" applyFill="1" applyAlignment="1" applyProtection="1">
      <alignment horizontal="center" vertical="top"/>
    </xf>
    <xf numFmtId="166" fontId="6" fillId="0" borderId="0" xfId="0" applyNumberFormat="1" applyFont="1" applyFill="1" applyAlignment="1" applyProtection="1">
      <alignment horizontal="center" vertical="top"/>
    </xf>
    <xf numFmtId="169" fontId="18" fillId="0" borderId="0" xfId="0" applyNumberFormat="1" applyFont="1" applyFill="1" applyAlignment="1" applyProtection="1">
      <alignment horizontal="center" vertical="top"/>
    </xf>
    <xf numFmtId="3" fontId="18" fillId="0" borderId="0" xfId="0" applyNumberFormat="1" applyFont="1" applyFill="1" applyAlignment="1" applyProtection="1">
      <alignment horizontal="center" vertical="top"/>
    </xf>
    <xf numFmtId="4" fontId="18" fillId="0" borderId="0" xfId="0" applyNumberFormat="1" applyFont="1" applyFill="1" applyAlignment="1" applyProtection="1">
      <alignment horizontal="center" vertical="top"/>
    </xf>
    <xf numFmtId="166" fontId="18" fillId="0" borderId="7" xfId="0" applyNumberFormat="1" applyFont="1" applyFill="1" applyBorder="1" applyAlignment="1" applyProtection="1">
      <alignment horizontal="center" vertical="top"/>
    </xf>
    <xf numFmtId="166" fontId="39" fillId="0" borderId="1" xfId="0" applyNumberFormat="1" applyFont="1" applyFill="1" applyBorder="1" applyAlignment="1" applyProtection="1">
      <alignment horizontal="center" vertical="top"/>
    </xf>
    <xf numFmtId="166" fontId="6" fillId="0" borderId="1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18" fillId="0" borderId="0" xfId="6" applyNumberFormat="1" applyFont="1" applyAlignment="1">
      <alignment horizontal="left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0" borderId="10" xfId="4" applyNumberFormat="1" applyFont="1" applyFill="1" applyBorder="1" applyAlignment="1">
      <alignment horizontal="center" vertical="top" wrapText="1"/>
    </xf>
    <xf numFmtId="0" fontId="16" fillId="0" borderId="10" xfId="4" applyFont="1" applyFill="1" applyBorder="1" applyAlignment="1">
      <alignment horizontal="center" vertical="top" wrapText="1"/>
    </xf>
    <xf numFmtId="0" fontId="16" fillId="0" borderId="1" xfId="4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166" fontId="18" fillId="0" borderId="1" xfId="0" applyNumberFormat="1" applyFont="1" applyFill="1" applyBorder="1" applyAlignment="1" applyProtection="1">
      <alignment horizontal="center" vertical="top"/>
    </xf>
    <xf numFmtId="166" fontId="18" fillId="0" borderId="0" xfId="0" applyNumberFormat="1" applyFont="1" applyFill="1" applyAlignment="1" applyProtection="1">
      <alignment horizontal="center" vertical="top" wrapText="1"/>
    </xf>
    <xf numFmtId="166" fontId="18" fillId="0" borderId="0" xfId="0" applyNumberFormat="1" applyFont="1" applyFill="1" applyBorder="1" applyAlignment="1" applyProtection="1">
      <alignment horizontal="center" vertical="top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171" fontId="3" fillId="4" borderId="5" xfId="2" applyNumberFormat="1" applyFont="1" applyFill="1" applyBorder="1" applyAlignment="1">
      <alignment horizontal="center" vertical="top" wrapText="1"/>
    </xf>
    <xf numFmtId="171" fontId="3" fillId="4" borderId="1" xfId="7" applyNumberFormat="1" applyFont="1" applyFill="1" applyBorder="1" applyAlignment="1">
      <alignment horizontal="left" vertical="top" wrapText="1"/>
    </xf>
    <xf numFmtId="167" fontId="3" fillId="4" borderId="5" xfId="2" applyNumberFormat="1" applyFont="1" applyFill="1" applyBorder="1" applyAlignment="1">
      <alignment horizontal="center" vertical="top" wrapText="1"/>
    </xf>
    <xf numFmtId="172" fontId="3" fillId="4" borderId="5" xfId="2" applyNumberFormat="1" applyFont="1" applyFill="1" applyBorder="1" applyAlignment="1">
      <alignment horizontal="center" vertical="top" wrapText="1"/>
    </xf>
    <xf numFmtId="173" fontId="3" fillId="3" borderId="5" xfId="2" applyNumberFormat="1" applyFont="1" applyFill="1" applyBorder="1" applyAlignment="1">
      <alignment horizontal="center" vertical="top" wrapText="1"/>
    </xf>
    <xf numFmtId="173" fontId="3" fillId="4" borderId="5" xfId="2" applyNumberFormat="1" applyFont="1" applyFill="1" applyBorder="1" applyAlignment="1">
      <alignment horizontal="center" vertical="top" wrapText="1"/>
    </xf>
    <xf numFmtId="170" fontId="3" fillId="4" borderId="5" xfId="2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/>
    </xf>
    <xf numFmtId="3" fontId="3" fillId="3" borderId="16" xfId="0" applyNumberFormat="1" applyFont="1" applyFill="1" applyBorder="1" applyAlignment="1" applyProtection="1">
      <alignment horizontal="center" vertical="top" wrapText="1"/>
      <protection locked="0"/>
    </xf>
    <xf numFmtId="167" fontId="3" fillId="4" borderId="1" xfId="2" applyNumberFormat="1" applyFont="1" applyFill="1" applyBorder="1" applyAlignment="1">
      <alignment horizontal="center" vertical="top" wrapText="1"/>
    </xf>
    <xf numFmtId="171" fontId="3" fillId="4" borderId="1" xfId="2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 applyProtection="1">
      <alignment horizontal="center" vertical="top"/>
    </xf>
    <xf numFmtId="166" fontId="18" fillId="0" borderId="0" xfId="0" applyNumberFormat="1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>
      <alignment horizontal="center" vertical="top" wrapText="1"/>
    </xf>
    <xf numFmtId="166" fontId="42" fillId="0" borderId="0" xfId="0" applyNumberFormat="1" applyFont="1" applyFill="1" applyBorder="1" applyAlignment="1">
      <alignment horizontal="center" vertical="top"/>
    </xf>
    <xf numFmtId="166" fontId="42" fillId="0" borderId="7" xfId="0" applyNumberFormat="1" applyFont="1" applyFill="1" applyBorder="1" applyAlignment="1">
      <alignment horizontal="center" vertical="top"/>
    </xf>
    <xf numFmtId="166" fontId="42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 applyProtection="1">
      <alignment horizontal="center" vertical="top"/>
    </xf>
    <xf numFmtId="166" fontId="25" fillId="0" borderId="0" xfId="0" applyNumberFormat="1" applyFont="1" applyFill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6" fontId="39" fillId="0" borderId="10" xfId="0" applyNumberFormat="1" applyFont="1" applyFill="1" applyBorder="1" applyAlignment="1">
      <alignment horizontal="center" vertical="top" wrapText="1"/>
    </xf>
    <xf numFmtId="166" fontId="39" fillId="0" borderId="8" xfId="0" applyNumberFormat="1" applyFont="1" applyFill="1" applyBorder="1" applyAlignment="1">
      <alignment horizontal="center" vertical="top" wrapText="1"/>
    </xf>
    <xf numFmtId="166" fontId="39" fillId="0" borderId="5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6" fontId="39" fillId="0" borderId="1" xfId="0" applyNumberFormat="1" applyFont="1" applyFill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8" xfId="0" applyNumberFormat="1" applyFont="1" applyFill="1" applyBorder="1" applyAlignment="1">
      <alignment horizontal="center" vertical="top" wrapText="1"/>
    </xf>
    <xf numFmtId="165" fontId="39" fillId="0" borderId="5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 vertical="top" wrapText="1"/>
    </xf>
    <xf numFmtId="166" fontId="6" fillId="0" borderId="5" xfId="0" applyNumberFormat="1" applyFont="1" applyFill="1" applyBorder="1" applyAlignment="1">
      <alignment horizontal="center" vertical="top" wrapText="1"/>
    </xf>
    <xf numFmtId="166" fontId="39" fillId="0" borderId="1" xfId="0" applyNumberFormat="1" applyFont="1" applyFill="1" applyBorder="1" applyAlignment="1" applyProtection="1">
      <alignment horizontal="center" vertical="top" wrapText="1"/>
    </xf>
    <xf numFmtId="166" fontId="24" fillId="0" borderId="1" xfId="0" applyNumberFormat="1" applyFont="1" applyFill="1" applyBorder="1" applyAlignment="1" applyProtection="1">
      <alignment horizontal="center" vertical="top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166" fontId="18" fillId="0" borderId="1" xfId="0" applyNumberFormat="1" applyFont="1" applyFill="1" applyBorder="1" applyAlignment="1" applyProtection="1">
      <alignment horizontal="center" vertical="top"/>
    </xf>
    <xf numFmtId="166" fontId="43" fillId="0" borderId="1" xfId="0" applyNumberFormat="1" applyFont="1" applyFill="1" applyBorder="1" applyAlignment="1">
      <alignment horizontal="center" vertical="top"/>
    </xf>
    <xf numFmtId="166" fontId="42" fillId="0" borderId="1" xfId="0" applyNumberFormat="1" applyFont="1" applyFill="1" applyBorder="1" applyAlignment="1">
      <alignment horizontal="center" vertical="top"/>
    </xf>
    <xf numFmtId="166" fontId="39" fillId="0" borderId="1" xfId="0" applyNumberFormat="1" applyFont="1" applyFill="1" applyBorder="1" applyAlignment="1">
      <alignment horizontal="center" vertical="top"/>
    </xf>
    <xf numFmtId="166" fontId="43" fillId="0" borderId="1" xfId="0" applyNumberFormat="1" applyFont="1" applyFill="1" applyBorder="1" applyAlignment="1">
      <alignment horizontal="center" vertical="top" wrapText="1"/>
    </xf>
    <xf numFmtId="166" fontId="18" fillId="0" borderId="0" xfId="0" applyNumberFormat="1" applyFont="1" applyFill="1" applyAlignment="1" applyProtection="1">
      <alignment horizontal="center" vertical="top" wrapText="1"/>
    </xf>
    <xf numFmtId="166" fontId="18" fillId="0" borderId="6" xfId="0" applyNumberFormat="1" applyFont="1" applyFill="1" applyBorder="1" applyAlignment="1" applyProtection="1">
      <alignment horizontal="center" vertical="top"/>
    </xf>
    <xf numFmtId="166" fontId="18" fillId="0" borderId="11" xfId="0" applyNumberFormat="1" applyFont="1" applyFill="1" applyBorder="1" applyAlignment="1" applyProtection="1">
      <alignment horizontal="center" vertical="top"/>
    </xf>
    <xf numFmtId="166" fontId="18" fillId="0" borderId="0" xfId="0" applyNumberFormat="1" applyFont="1" applyFill="1" applyBorder="1" applyAlignment="1" applyProtection="1">
      <alignment horizontal="center" vertical="top"/>
    </xf>
    <xf numFmtId="166" fontId="6" fillId="0" borderId="1" xfId="0" applyNumberFormat="1" applyFont="1" applyFill="1" applyBorder="1" applyAlignment="1" applyProtection="1">
      <alignment horizontal="center" vertical="top" wrapText="1"/>
    </xf>
    <xf numFmtId="166" fontId="42" fillId="0" borderId="1" xfId="0" applyNumberFormat="1" applyFont="1" applyFill="1" applyBorder="1" applyAlignment="1">
      <alignment horizontal="center" vertical="top" wrapText="1"/>
    </xf>
    <xf numFmtId="166" fontId="41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28" fillId="0" borderId="0" xfId="0" applyFont="1" applyAlignment="1">
      <alignment horizontal="right" vertical="top" justifyLastLine="1"/>
    </xf>
    <xf numFmtId="0" fontId="3" fillId="0" borderId="0" xfId="4" applyFont="1" applyFill="1" applyAlignment="1">
      <alignment horizontal="left" wrapText="1"/>
    </xf>
    <xf numFmtId="0" fontId="3" fillId="0" borderId="0" xfId="4" applyFont="1" applyFill="1" applyAlignment="1">
      <alignment horizontal="left" vertical="top" wrapText="1"/>
    </xf>
    <xf numFmtId="3" fontId="18" fillId="0" borderId="0" xfId="6" applyNumberFormat="1" applyFont="1" applyAlignment="1">
      <alignment horizontal="left" vertical="top" wrapText="1"/>
    </xf>
    <xf numFmtId="3" fontId="18" fillId="0" borderId="0" xfId="6" applyNumberFormat="1" applyFont="1" applyAlignment="1">
      <alignment horizontal="left" vertical="center" wrapText="1"/>
    </xf>
    <xf numFmtId="0" fontId="16" fillId="4" borderId="10" xfId="4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6" fillId="3" borderId="10" xfId="4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0" xfId="4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6" fillId="3" borderId="10" xfId="4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top"/>
    </xf>
    <xf numFmtId="0" fontId="36" fillId="0" borderId="10" xfId="4" applyFont="1" applyFill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0" fontId="37" fillId="0" borderId="5" xfId="0" applyFont="1" applyBorder="1" applyAlignment="1">
      <alignment vertical="top" wrapText="1"/>
    </xf>
    <xf numFmtId="49" fontId="16" fillId="0" borderId="10" xfId="4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3" borderId="10" xfId="4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6" fillId="0" borderId="10" xfId="4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3" borderId="10" xfId="4" applyFont="1" applyFill="1" applyBorder="1" applyAlignment="1"/>
    <xf numFmtId="0" fontId="0" fillId="3" borderId="8" xfId="0" applyFill="1" applyBorder="1" applyAlignment="1"/>
    <xf numFmtId="0" fontId="0" fillId="3" borderId="5" xfId="0" applyFill="1" applyBorder="1" applyAlignment="1"/>
    <xf numFmtId="0" fontId="0" fillId="3" borderId="1" xfId="0" applyFill="1" applyBorder="1" applyAlignment="1">
      <alignment horizontal="center" vertical="center" wrapText="1"/>
    </xf>
    <xf numFmtId="1" fontId="16" fillId="3" borderId="10" xfId="4" applyNumberFormat="1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wrapText="1"/>
    </xf>
    <xf numFmtId="165" fontId="16" fillId="4" borderId="10" xfId="4" applyNumberFormat="1" applyFont="1" applyFill="1" applyBorder="1" applyAlignment="1">
      <alignment horizontal="center" vertical="center" wrapText="1"/>
    </xf>
    <xf numFmtId="165" fontId="0" fillId="4" borderId="5" xfId="0" applyNumberForma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 wrapText="1"/>
    </xf>
    <xf numFmtId="0" fontId="16" fillId="0" borderId="10" xfId="4" applyFont="1" applyFill="1" applyBorder="1" applyAlignment="1">
      <alignment horizontal="center" vertical="center" wrapText="1"/>
    </xf>
    <xf numFmtId="0" fontId="16" fillId="0" borderId="8" xfId="4" applyFont="1" applyFill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vertical="center" wrapText="1"/>
    </xf>
    <xf numFmtId="0" fontId="36" fillId="0" borderId="1" xfId="4" applyFont="1" applyFill="1" applyBorder="1" applyAlignment="1">
      <alignment horizontal="left" vertical="top" wrapText="1"/>
    </xf>
    <xf numFmtId="49" fontId="16" fillId="0" borderId="1" xfId="4" applyNumberFormat="1" applyFont="1" applyFill="1" applyBorder="1" applyAlignment="1">
      <alignment horizontal="center" vertical="top" wrapText="1"/>
    </xf>
    <xf numFmtId="170" fontId="16" fillId="3" borderId="10" xfId="4" applyNumberFormat="1" applyFont="1" applyFill="1" applyBorder="1" applyAlignment="1">
      <alignment horizontal="center" vertical="center" wrapText="1"/>
    </xf>
    <xf numFmtId="170" fontId="0" fillId="3" borderId="5" xfId="0" applyNumberFormat="1" applyFill="1" applyBorder="1" applyAlignment="1">
      <alignment horizontal="center" vertical="center" wrapText="1"/>
    </xf>
    <xf numFmtId="49" fontId="16" fillId="0" borderId="12" xfId="4" applyNumberFormat="1" applyFont="1" applyFill="1" applyBorder="1" applyAlignment="1">
      <alignment horizontal="center" vertical="center" wrapText="1"/>
    </xf>
    <xf numFmtId="49" fontId="16" fillId="0" borderId="13" xfId="4" applyNumberFormat="1" applyFont="1" applyFill="1" applyBorder="1" applyAlignment="1">
      <alignment horizontal="center" vertical="center" wrapText="1"/>
    </xf>
    <xf numFmtId="49" fontId="16" fillId="0" borderId="3" xfId="4" applyNumberFormat="1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18" fillId="0" borderId="8" xfId="4" applyFont="1" applyFill="1" applyBorder="1" applyAlignment="1">
      <alignment horizontal="center" vertical="center" wrapText="1"/>
    </xf>
    <xf numFmtId="0" fontId="18" fillId="0" borderId="5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top" wrapText="1"/>
    </xf>
    <xf numFmtId="0" fontId="3" fillId="3" borderId="4" xfId="4" applyFont="1" applyFill="1" applyBorder="1" applyAlignment="1">
      <alignment horizontal="center" vertical="top" wrapText="1"/>
    </xf>
    <xf numFmtId="0" fontId="3" fillId="3" borderId="10" xfId="4" applyFont="1" applyFill="1" applyBorder="1" applyAlignment="1">
      <alignment horizontal="center" vertical="top" wrapText="1"/>
    </xf>
    <xf numFmtId="0" fontId="6" fillId="0" borderId="5" xfId="4" applyFont="1" applyBorder="1" applyAlignment="1">
      <alignment horizontal="center" vertical="top" wrapText="1"/>
    </xf>
    <xf numFmtId="0" fontId="3" fillId="3" borderId="5" xfId="4" applyFont="1" applyFill="1" applyBorder="1" applyAlignment="1">
      <alignment horizontal="center" vertical="top" wrapText="1"/>
    </xf>
    <xf numFmtId="0" fontId="1" fillId="3" borderId="0" xfId="4" applyFont="1" applyFill="1" applyAlignment="1">
      <alignment horizontal="center" vertical="center" wrapText="1"/>
    </xf>
    <xf numFmtId="0" fontId="1" fillId="0" borderId="0" xfId="4" applyFont="1" applyFill="1" applyAlignment="1">
      <alignment horizontal="center" vertical="center"/>
    </xf>
    <xf numFmtId="0" fontId="34" fillId="3" borderId="1" xfId="4" applyFont="1" applyFill="1" applyBorder="1" applyAlignment="1">
      <alignment horizontal="center" vertical="top" wrapText="1"/>
    </xf>
    <xf numFmtId="0" fontId="16" fillId="0" borderId="1" xfId="4" applyFont="1" applyFill="1" applyBorder="1" applyAlignment="1">
      <alignment horizontal="center" vertical="top" wrapText="1"/>
    </xf>
    <xf numFmtId="0" fontId="3" fillId="0" borderId="4" xfId="4" applyFont="1" applyFill="1" applyBorder="1" applyAlignment="1">
      <alignment horizontal="center" vertical="top" wrapText="1"/>
    </xf>
    <xf numFmtId="0" fontId="3" fillId="0" borderId="7" xfId="4" applyFont="1" applyFill="1" applyBorder="1" applyAlignment="1">
      <alignment horizontal="center" vertical="top" wrapText="1"/>
    </xf>
    <xf numFmtId="0" fontId="3" fillId="0" borderId="2" xfId="4" applyFont="1" applyFill="1" applyBorder="1" applyAlignment="1">
      <alignment horizontal="center" vertical="top" wrapText="1"/>
    </xf>
    <xf numFmtId="0" fontId="3" fillId="3" borderId="1" xfId="4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</cellXfs>
  <cellStyles count="8">
    <cellStyle name="Обычный" xfId="0" builtinId="0"/>
    <cellStyle name="Обычный 13" xfId="4"/>
    <cellStyle name="Обычный 2" xfId="1"/>
    <cellStyle name="Обычный 2 2" xfId="3"/>
    <cellStyle name="Обычный 9" xfId="6"/>
    <cellStyle name="Финансовый" xfId="2" builtinId="3"/>
    <cellStyle name="Финансовый 16" xfId="5"/>
    <cellStyle name="Финансовый 4" xfId="7"/>
  </cellStyles>
  <dxfs count="319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CCFFFF"/>
      <color rgb="FFFFCCFF"/>
      <color rgb="FFCCFFCC"/>
      <color rgb="FFCCCCFF"/>
      <color rgb="FFDDDD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zanovaEN/Desktop/&#1050;&#1086;&#1087;&#1080;&#1103;%20KP-iyu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Показатели"/>
      <sheetName val="Национальные проекты "/>
    </sheetNames>
    <sheetDataSet>
      <sheetData sheetId="0" refreshError="1">
        <row r="381">
          <cell r="G381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81" t="s">
        <v>39</v>
      </c>
      <c r="B1" s="282"/>
      <c r="C1" s="283" t="s">
        <v>40</v>
      </c>
      <c r="D1" s="275" t="s">
        <v>44</v>
      </c>
      <c r="E1" s="276"/>
      <c r="F1" s="277"/>
      <c r="G1" s="275" t="s">
        <v>17</v>
      </c>
      <c r="H1" s="276"/>
      <c r="I1" s="277"/>
      <c r="J1" s="275" t="s">
        <v>18</v>
      </c>
      <c r="K1" s="276"/>
      <c r="L1" s="277"/>
      <c r="M1" s="275" t="s">
        <v>22</v>
      </c>
      <c r="N1" s="276"/>
      <c r="O1" s="277"/>
      <c r="P1" s="278" t="s">
        <v>23</v>
      </c>
      <c r="Q1" s="279"/>
      <c r="R1" s="275" t="s">
        <v>24</v>
      </c>
      <c r="S1" s="276"/>
      <c r="T1" s="277"/>
      <c r="U1" s="275" t="s">
        <v>25</v>
      </c>
      <c r="V1" s="276"/>
      <c r="W1" s="277"/>
      <c r="X1" s="278" t="s">
        <v>26</v>
      </c>
      <c r="Y1" s="280"/>
      <c r="Z1" s="279"/>
      <c r="AA1" s="278" t="s">
        <v>27</v>
      </c>
      <c r="AB1" s="279"/>
      <c r="AC1" s="275" t="s">
        <v>28</v>
      </c>
      <c r="AD1" s="276"/>
      <c r="AE1" s="277"/>
      <c r="AF1" s="275" t="s">
        <v>29</v>
      </c>
      <c r="AG1" s="276"/>
      <c r="AH1" s="277"/>
      <c r="AI1" s="275" t="s">
        <v>30</v>
      </c>
      <c r="AJ1" s="276"/>
      <c r="AK1" s="277"/>
      <c r="AL1" s="278" t="s">
        <v>31</v>
      </c>
      <c r="AM1" s="279"/>
      <c r="AN1" s="275" t="s">
        <v>32</v>
      </c>
      <c r="AO1" s="276"/>
      <c r="AP1" s="277"/>
      <c r="AQ1" s="275" t="s">
        <v>33</v>
      </c>
      <c r="AR1" s="276"/>
      <c r="AS1" s="277"/>
      <c r="AT1" s="275" t="s">
        <v>34</v>
      </c>
      <c r="AU1" s="276"/>
      <c r="AV1" s="277"/>
    </row>
    <row r="2" spans="1:48" ht="39" customHeight="1">
      <c r="A2" s="282"/>
      <c r="B2" s="282"/>
      <c r="C2" s="28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83" t="s">
        <v>82</v>
      </c>
      <c r="B3" s="28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83"/>
      <c r="B4" s="28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83"/>
      <c r="B5" s="28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83"/>
      <c r="B6" s="28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83"/>
      <c r="B7" s="28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83"/>
      <c r="B8" s="28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83"/>
      <c r="B9" s="28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84" t="s">
        <v>57</v>
      </c>
      <c r="B1" s="284"/>
      <c r="C1" s="284"/>
      <c r="D1" s="284"/>
      <c r="E1" s="284"/>
    </row>
    <row r="2" spans="1:5">
      <c r="A2" s="12"/>
      <c r="B2" s="12"/>
      <c r="C2" s="12"/>
      <c r="D2" s="12"/>
      <c r="E2" s="12"/>
    </row>
    <row r="3" spans="1:5">
      <c r="A3" s="285" t="s">
        <v>129</v>
      </c>
      <c r="B3" s="285"/>
      <c r="C3" s="285"/>
      <c r="D3" s="285"/>
      <c r="E3" s="285"/>
    </row>
    <row r="4" spans="1:5" ht="45.3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3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.20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6" t="s">
        <v>78</v>
      </c>
      <c r="B26" s="286"/>
      <c r="C26" s="286"/>
      <c r="D26" s="286"/>
      <c r="E26" s="286"/>
    </row>
    <row r="27" spans="1:5">
      <c r="A27" s="28"/>
      <c r="B27" s="28"/>
      <c r="C27" s="28"/>
      <c r="D27" s="28"/>
      <c r="E27" s="28"/>
    </row>
    <row r="28" spans="1:5">
      <c r="A28" s="286" t="s">
        <v>79</v>
      </c>
      <c r="B28" s="286"/>
      <c r="C28" s="286"/>
      <c r="D28" s="286"/>
      <c r="E28" s="286"/>
    </row>
    <row r="29" spans="1:5">
      <c r="A29" s="286"/>
      <c r="B29" s="286"/>
      <c r="C29" s="286"/>
      <c r="D29" s="286"/>
      <c r="E29" s="28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09" t="s">
        <v>45</v>
      </c>
      <c r="C3" s="30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97" t="s">
        <v>1</v>
      </c>
      <c r="B5" s="29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.2" customHeight="1">
      <c r="A6" s="297"/>
      <c r="B6" s="29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97"/>
      <c r="B7" s="29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97" t="s">
        <v>3</v>
      </c>
      <c r="B8" s="29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0" t="s">
        <v>204</v>
      </c>
      <c r="N8" s="311"/>
      <c r="O8" s="312"/>
      <c r="P8" s="56"/>
      <c r="Q8" s="56"/>
    </row>
    <row r="9" spans="1:256" ht="34.200000000000003" customHeight="1">
      <c r="A9" s="297"/>
      <c r="B9" s="29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97" t="s">
        <v>4</v>
      </c>
      <c r="B10" s="29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97"/>
      <c r="B11" s="29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97" t="s">
        <v>5</v>
      </c>
      <c r="B12" s="29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97"/>
      <c r="B13" s="29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97" t="s">
        <v>9</v>
      </c>
      <c r="B14" s="29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97"/>
      <c r="B15" s="29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93"/>
      <c r="AJ16" s="293"/>
      <c r="AK16" s="293"/>
      <c r="AZ16" s="293"/>
      <c r="BA16" s="293"/>
      <c r="BB16" s="293"/>
      <c r="BQ16" s="293"/>
      <c r="BR16" s="293"/>
      <c r="BS16" s="293"/>
      <c r="CH16" s="293"/>
      <c r="CI16" s="293"/>
      <c r="CJ16" s="293"/>
      <c r="CY16" s="293"/>
      <c r="CZ16" s="293"/>
      <c r="DA16" s="293"/>
      <c r="DP16" s="293"/>
      <c r="DQ16" s="293"/>
      <c r="DR16" s="293"/>
      <c r="EG16" s="293"/>
      <c r="EH16" s="293"/>
      <c r="EI16" s="293"/>
      <c r="EX16" s="293"/>
      <c r="EY16" s="293"/>
      <c r="EZ16" s="293"/>
      <c r="FO16" s="293"/>
      <c r="FP16" s="293"/>
      <c r="FQ16" s="293"/>
      <c r="GF16" s="293"/>
      <c r="GG16" s="293"/>
      <c r="GH16" s="293"/>
      <c r="GW16" s="293"/>
      <c r="GX16" s="293"/>
      <c r="GY16" s="293"/>
      <c r="HN16" s="293"/>
      <c r="HO16" s="293"/>
      <c r="HP16" s="293"/>
      <c r="IE16" s="293"/>
      <c r="IF16" s="293"/>
      <c r="IG16" s="293"/>
      <c r="IV16" s="293"/>
    </row>
    <row r="17" spans="1:17" ht="320.25" customHeight="1">
      <c r="A17" s="297" t="s">
        <v>6</v>
      </c>
      <c r="B17" s="29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297"/>
      <c r="B18" s="29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97" t="s">
        <v>7</v>
      </c>
      <c r="B19" s="29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297"/>
      <c r="B20" s="29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97" t="s">
        <v>8</v>
      </c>
      <c r="B21" s="29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97"/>
      <c r="B22" s="29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02" t="s">
        <v>14</v>
      </c>
      <c r="B23" s="29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303"/>
      <c r="B24" s="29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01" t="s">
        <v>15</v>
      </c>
      <c r="B25" s="29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301"/>
      <c r="B26" s="29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97" t="s">
        <v>93</v>
      </c>
      <c r="B31" s="29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97"/>
      <c r="B32" s="29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97" t="s">
        <v>95</v>
      </c>
      <c r="B34" s="29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97"/>
      <c r="B35" s="29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306" t="s">
        <v>97</v>
      </c>
      <c r="B36" s="29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307"/>
      <c r="B37" s="30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97" t="s">
        <v>99</v>
      </c>
      <c r="B39" s="29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4" t="s">
        <v>246</v>
      </c>
      <c r="I39" s="295"/>
      <c r="J39" s="295"/>
      <c r="K39" s="295"/>
      <c r="L39" s="295"/>
      <c r="M39" s="295"/>
      <c r="N39" s="295"/>
      <c r="O39" s="296"/>
      <c r="P39" s="55" t="s">
        <v>188</v>
      </c>
      <c r="Q39" s="56"/>
    </row>
    <row r="40" spans="1:17" ht="39.9" customHeight="1">
      <c r="A40" s="297" t="s">
        <v>10</v>
      </c>
      <c r="B40" s="29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97" t="s">
        <v>100</v>
      </c>
      <c r="B41" s="29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297"/>
      <c r="B42" s="29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97" t="s">
        <v>102</v>
      </c>
      <c r="B43" s="29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89" t="s">
        <v>191</v>
      </c>
      <c r="H43" s="290"/>
      <c r="I43" s="290"/>
      <c r="J43" s="290"/>
      <c r="K43" s="290"/>
      <c r="L43" s="290"/>
      <c r="M43" s="290"/>
      <c r="N43" s="290"/>
      <c r="O43" s="291"/>
      <c r="P43" s="56"/>
      <c r="Q43" s="56"/>
    </row>
    <row r="44" spans="1:17" ht="39.9" customHeight="1">
      <c r="A44" s="297"/>
      <c r="B44" s="29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97" t="s">
        <v>104</v>
      </c>
      <c r="B45" s="29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297" t="s">
        <v>12</v>
      </c>
      <c r="B46" s="29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304" t="s">
        <v>107</v>
      </c>
      <c r="B47" s="29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305"/>
      <c r="B48" s="30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04" t="s">
        <v>108</v>
      </c>
      <c r="B49" s="29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305"/>
      <c r="B50" s="30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97" t="s">
        <v>110</v>
      </c>
      <c r="B51" s="29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297"/>
      <c r="B52" s="29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97" t="s">
        <v>113</v>
      </c>
      <c r="B53" s="29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97"/>
      <c r="B54" s="29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97" t="s">
        <v>114</v>
      </c>
      <c r="B55" s="29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97"/>
      <c r="B56" s="29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97" t="s">
        <v>116</v>
      </c>
      <c r="B57" s="292" t="s">
        <v>117</v>
      </c>
      <c r="C57" s="53" t="s">
        <v>20</v>
      </c>
      <c r="D57" s="93" t="s">
        <v>234</v>
      </c>
      <c r="E57" s="92"/>
      <c r="F57" s="92" t="s">
        <v>235</v>
      </c>
      <c r="G57" s="313" t="s">
        <v>232</v>
      </c>
      <c r="H57" s="313"/>
      <c r="I57" s="92" t="s">
        <v>236</v>
      </c>
      <c r="J57" s="92" t="s">
        <v>237</v>
      </c>
      <c r="K57" s="310" t="s">
        <v>238</v>
      </c>
      <c r="L57" s="311"/>
      <c r="M57" s="311"/>
      <c r="N57" s="311"/>
      <c r="O57" s="312"/>
      <c r="P57" s="88" t="s">
        <v>198</v>
      </c>
      <c r="Q57" s="56"/>
    </row>
    <row r="58" spans="1:17" ht="39.9" customHeight="1">
      <c r="A58" s="297"/>
      <c r="B58" s="29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02" t="s">
        <v>119</v>
      </c>
      <c r="B59" s="302" t="s">
        <v>118</v>
      </c>
      <c r="C59" s="30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08"/>
      <c r="B60" s="308"/>
      <c r="C60" s="30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08"/>
      <c r="B61" s="308"/>
      <c r="C61" s="30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303"/>
      <c r="B62" s="30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297" t="s">
        <v>120</v>
      </c>
      <c r="B63" s="29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297"/>
      <c r="B64" s="29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01" t="s">
        <v>122</v>
      </c>
      <c r="B65" s="29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301"/>
      <c r="B66" s="29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297" t="s">
        <v>124</v>
      </c>
      <c r="B67" s="29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297"/>
      <c r="B68" s="29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04" t="s">
        <v>126</v>
      </c>
      <c r="B69" s="29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305"/>
      <c r="B70" s="30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87" t="s">
        <v>254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88" t="s">
        <v>215</v>
      </c>
      <c r="C79" s="288"/>
      <c r="D79" s="288"/>
      <c r="E79" s="28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3196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  <outlinePr summaryBelow="0"/>
    <pageSetUpPr fitToPage="1"/>
  </sheetPr>
  <dimension ref="A1:AS655"/>
  <sheetViews>
    <sheetView tabSelected="1" topLeftCell="A6" zoomScale="70" zoomScaleNormal="70" workbookViewId="0">
      <pane xSplit="6" ySplit="3" topLeftCell="AJ9" activePane="bottomRight" state="frozen"/>
      <selection activeCell="A6" sqref="A6"/>
      <selection pane="topRight" activeCell="G6" sqref="G6"/>
      <selection pane="bottomLeft" activeCell="A9" sqref="A9"/>
      <selection pane="bottomRight" activeCell="D93" sqref="D93"/>
    </sheetView>
  </sheetViews>
  <sheetFormatPr defaultColWidth="9.109375" defaultRowHeight="21"/>
  <cols>
    <col min="1" max="1" width="14" style="233" customWidth="1"/>
    <col min="2" max="2" width="48" style="233" customWidth="1"/>
    <col min="3" max="3" width="20.109375" style="234" customWidth="1"/>
    <col min="4" max="4" width="26.44140625" style="221" customWidth="1"/>
    <col min="5" max="5" width="14.109375" style="221" customWidth="1"/>
    <col min="6" max="6" width="13.88671875" style="221" customWidth="1"/>
    <col min="7" max="7" width="10.33203125" style="221" customWidth="1"/>
    <col min="8" max="8" width="13.109375" style="221" customWidth="1"/>
    <col min="9" max="9" width="11.6640625" style="221" customWidth="1"/>
    <col min="10" max="10" width="10.5546875" style="221" customWidth="1"/>
    <col min="11" max="11" width="12.88671875" style="221" customWidth="1"/>
    <col min="12" max="12" width="13" style="221" customWidth="1"/>
    <col min="13" max="13" width="10.5546875" style="221" customWidth="1"/>
    <col min="14" max="14" width="12.5546875" style="221" customWidth="1"/>
    <col min="15" max="15" width="11.88671875" style="221" customWidth="1"/>
    <col min="16" max="16" width="16.109375" style="221" customWidth="1"/>
    <col min="17" max="17" width="11.5546875" style="221" customWidth="1"/>
    <col min="18" max="18" width="12" style="221" customWidth="1"/>
    <col min="19" max="19" width="10.5546875" style="221" customWidth="1"/>
    <col min="20" max="20" width="11.5546875" style="221" customWidth="1"/>
    <col min="21" max="22" width="12.44140625" style="221" customWidth="1"/>
    <col min="23" max="23" width="12" style="221" customWidth="1"/>
    <col min="24" max="24" width="10.88671875" style="221" customWidth="1"/>
    <col min="25" max="25" width="10.5546875" style="221" customWidth="1"/>
    <col min="26" max="26" width="11.88671875" style="221" customWidth="1"/>
    <col min="27" max="27" width="11.6640625" style="221" customWidth="1"/>
    <col min="28" max="28" width="10.88671875" style="221" customWidth="1"/>
    <col min="29" max="29" width="11.109375" style="221" customWidth="1" collapsed="1"/>
    <col min="30" max="30" width="12" style="221" customWidth="1"/>
    <col min="31" max="31" width="11.44140625" style="221" customWidth="1"/>
    <col min="32" max="32" width="11.5546875" style="221" customWidth="1"/>
    <col min="33" max="33" width="12.6640625" style="221" customWidth="1"/>
    <col min="34" max="34" width="11.5546875" style="221" customWidth="1"/>
    <col min="35" max="35" width="13.33203125" style="221" customWidth="1"/>
    <col min="36" max="36" width="12.88671875" style="221" customWidth="1"/>
    <col min="37" max="37" width="10.88671875" style="221" customWidth="1"/>
    <col min="38" max="38" width="12.33203125" style="221" customWidth="1"/>
    <col min="39" max="39" width="13.33203125" style="221" customWidth="1"/>
    <col min="40" max="40" width="11.44140625" style="221" customWidth="1"/>
    <col min="41" max="41" width="13" style="221" customWidth="1"/>
    <col min="42" max="43" width="10.5546875" style="221" customWidth="1"/>
    <col min="44" max="44" width="13.44140625" style="254" customWidth="1"/>
    <col min="45" max="45" width="3.88671875" style="254" customWidth="1"/>
    <col min="46" max="16384" width="9.109375" style="254"/>
  </cols>
  <sheetData>
    <row r="1" spans="1:45">
      <c r="AA1" s="235"/>
      <c r="AB1" s="236"/>
      <c r="AF1" s="237"/>
      <c r="AR1" s="254" t="s">
        <v>273</v>
      </c>
    </row>
    <row r="2" spans="1:45" ht="24" customHeight="1">
      <c r="A2" s="336" t="s">
        <v>260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253"/>
    </row>
    <row r="3" spans="1:45" ht="17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</row>
    <row r="4" spans="1:45" ht="24" customHeight="1">
      <c r="A4" s="338" t="s">
        <v>262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</row>
    <row r="5" spans="1:45" ht="15.6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254"/>
      <c r="AK5" s="254"/>
      <c r="AL5" s="254"/>
      <c r="AM5" s="254"/>
      <c r="AN5" s="254"/>
      <c r="AO5" s="254"/>
      <c r="AP5" s="254"/>
      <c r="AQ5" s="254"/>
      <c r="AR5" s="254" t="s">
        <v>257</v>
      </c>
    </row>
    <row r="6" spans="1:45" ht="24" customHeight="1">
      <c r="A6" s="328" t="s">
        <v>0</v>
      </c>
      <c r="B6" s="328" t="s">
        <v>268</v>
      </c>
      <c r="C6" s="340" t="s">
        <v>259</v>
      </c>
      <c r="D6" s="330" t="s">
        <v>40</v>
      </c>
      <c r="E6" s="330" t="s">
        <v>256</v>
      </c>
      <c r="F6" s="330"/>
      <c r="G6" s="330"/>
      <c r="H6" s="330" t="s">
        <v>255</v>
      </c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 t="s">
        <v>281</v>
      </c>
      <c r="AS6" s="96"/>
    </row>
    <row r="7" spans="1:45" ht="28.5" customHeight="1">
      <c r="A7" s="328"/>
      <c r="B7" s="328"/>
      <c r="C7" s="340"/>
      <c r="D7" s="330"/>
      <c r="E7" s="330" t="s">
        <v>600</v>
      </c>
      <c r="F7" s="330" t="s">
        <v>282</v>
      </c>
      <c r="G7" s="330" t="s">
        <v>19</v>
      </c>
      <c r="H7" s="330" t="s">
        <v>17</v>
      </c>
      <c r="I7" s="330"/>
      <c r="J7" s="330"/>
      <c r="K7" s="330" t="s">
        <v>18</v>
      </c>
      <c r="L7" s="330"/>
      <c r="M7" s="330"/>
      <c r="N7" s="330" t="s">
        <v>22</v>
      </c>
      <c r="O7" s="330"/>
      <c r="P7" s="330"/>
      <c r="Q7" s="330" t="s">
        <v>24</v>
      </c>
      <c r="R7" s="330"/>
      <c r="S7" s="330"/>
      <c r="T7" s="330" t="s">
        <v>25</v>
      </c>
      <c r="U7" s="330"/>
      <c r="V7" s="330"/>
      <c r="W7" s="330" t="s">
        <v>26</v>
      </c>
      <c r="X7" s="330"/>
      <c r="Y7" s="330"/>
      <c r="Z7" s="330" t="s">
        <v>28</v>
      </c>
      <c r="AA7" s="341"/>
      <c r="AB7" s="341"/>
      <c r="AC7" s="330" t="s">
        <v>29</v>
      </c>
      <c r="AD7" s="341"/>
      <c r="AE7" s="341"/>
      <c r="AF7" s="330" t="s">
        <v>30</v>
      </c>
      <c r="AG7" s="341"/>
      <c r="AH7" s="341"/>
      <c r="AI7" s="330" t="s">
        <v>32</v>
      </c>
      <c r="AJ7" s="341"/>
      <c r="AK7" s="341"/>
      <c r="AL7" s="330" t="s">
        <v>33</v>
      </c>
      <c r="AM7" s="341"/>
      <c r="AN7" s="341"/>
      <c r="AO7" s="330" t="s">
        <v>34</v>
      </c>
      <c r="AP7" s="330"/>
      <c r="AQ7" s="330"/>
      <c r="AR7" s="330"/>
      <c r="AS7" s="96"/>
    </row>
    <row r="8" spans="1:45" ht="63.6" customHeight="1">
      <c r="A8" s="328"/>
      <c r="B8" s="328"/>
      <c r="C8" s="340"/>
      <c r="D8" s="330"/>
      <c r="E8" s="330"/>
      <c r="F8" s="330"/>
      <c r="G8" s="330"/>
      <c r="H8" s="255" t="s">
        <v>20</v>
      </c>
      <c r="I8" s="255" t="s">
        <v>21</v>
      </c>
      <c r="J8" s="255" t="s">
        <v>19</v>
      </c>
      <c r="K8" s="255" t="s">
        <v>20</v>
      </c>
      <c r="L8" s="255" t="s">
        <v>21</v>
      </c>
      <c r="M8" s="255" t="s">
        <v>19</v>
      </c>
      <c r="N8" s="255" t="s">
        <v>20</v>
      </c>
      <c r="O8" s="255" t="s">
        <v>21</v>
      </c>
      <c r="P8" s="255" t="s">
        <v>19</v>
      </c>
      <c r="Q8" s="255" t="s">
        <v>20</v>
      </c>
      <c r="R8" s="255" t="s">
        <v>21</v>
      </c>
      <c r="S8" s="255" t="s">
        <v>19</v>
      </c>
      <c r="T8" s="255" t="s">
        <v>20</v>
      </c>
      <c r="U8" s="255" t="s">
        <v>21</v>
      </c>
      <c r="V8" s="255" t="s">
        <v>19</v>
      </c>
      <c r="W8" s="255" t="s">
        <v>20</v>
      </c>
      <c r="X8" s="255" t="s">
        <v>21</v>
      </c>
      <c r="Y8" s="255" t="s">
        <v>19</v>
      </c>
      <c r="Z8" s="255" t="s">
        <v>20</v>
      </c>
      <c r="AA8" s="255" t="s">
        <v>21</v>
      </c>
      <c r="AB8" s="255" t="s">
        <v>19</v>
      </c>
      <c r="AC8" s="255" t="s">
        <v>20</v>
      </c>
      <c r="AD8" s="255" t="s">
        <v>21</v>
      </c>
      <c r="AE8" s="255" t="s">
        <v>19</v>
      </c>
      <c r="AF8" s="255" t="s">
        <v>20</v>
      </c>
      <c r="AG8" s="255" t="s">
        <v>21</v>
      </c>
      <c r="AH8" s="255" t="s">
        <v>19</v>
      </c>
      <c r="AI8" s="255" t="s">
        <v>20</v>
      </c>
      <c r="AJ8" s="255" t="s">
        <v>21</v>
      </c>
      <c r="AK8" s="255" t="s">
        <v>19</v>
      </c>
      <c r="AL8" s="255" t="s">
        <v>20</v>
      </c>
      <c r="AM8" s="255" t="s">
        <v>21</v>
      </c>
      <c r="AN8" s="255" t="s">
        <v>19</v>
      </c>
      <c r="AO8" s="255" t="s">
        <v>20</v>
      </c>
      <c r="AP8" s="255" t="s">
        <v>21</v>
      </c>
      <c r="AQ8" s="255" t="s">
        <v>19</v>
      </c>
      <c r="AR8" s="330"/>
      <c r="AS8" s="96"/>
    </row>
    <row r="9" spans="1:45" s="226" customFormat="1">
      <c r="A9" s="222">
        <v>1</v>
      </c>
      <c r="B9" s="222">
        <v>2</v>
      </c>
      <c r="C9" s="223">
        <v>3</v>
      </c>
      <c r="D9" s="224">
        <v>4</v>
      </c>
      <c r="E9" s="224">
        <v>5</v>
      </c>
      <c r="F9" s="224">
        <v>6</v>
      </c>
      <c r="G9" s="224">
        <v>7</v>
      </c>
      <c r="H9" s="224">
        <v>8</v>
      </c>
      <c r="I9" s="224">
        <v>9</v>
      </c>
      <c r="J9" s="224">
        <v>10</v>
      </c>
      <c r="K9" s="224">
        <v>11</v>
      </c>
      <c r="L9" s="224">
        <v>12</v>
      </c>
      <c r="M9" s="224">
        <v>13</v>
      </c>
      <c r="N9" s="224">
        <v>14</v>
      </c>
      <c r="O9" s="224">
        <v>15</v>
      </c>
      <c r="P9" s="224">
        <v>16</v>
      </c>
      <c r="Q9" s="224">
        <v>17</v>
      </c>
      <c r="R9" s="224">
        <v>18</v>
      </c>
      <c r="S9" s="224">
        <v>19</v>
      </c>
      <c r="T9" s="224">
        <v>20</v>
      </c>
      <c r="U9" s="224">
        <v>21</v>
      </c>
      <c r="V9" s="224">
        <v>22</v>
      </c>
      <c r="W9" s="224">
        <v>23</v>
      </c>
      <c r="X9" s="224">
        <v>24</v>
      </c>
      <c r="Y9" s="224">
        <v>25</v>
      </c>
      <c r="Z9" s="224">
        <v>26</v>
      </c>
      <c r="AA9" s="224">
        <v>27</v>
      </c>
      <c r="AB9" s="224">
        <v>28</v>
      </c>
      <c r="AC9" s="224">
        <v>29</v>
      </c>
      <c r="AD9" s="224">
        <v>30</v>
      </c>
      <c r="AE9" s="224">
        <v>31</v>
      </c>
      <c r="AF9" s="224">
        <v>32</v>
      </c>
      <c r="AG9" s="224">
        <v>33</v>
      </c>
      <c r="AH9" s="224">
        <v>34</v>
      </c>
      <c r="AI9" s="224">
        <v>35</v>
      </c>
      <c r="AJ9" s="224">
        <v>36</v>
      </c>
      <c r="AK9" s="224">
        <v>37</v>
      </c>
      <c r="AL9" s="224">
        <v>38</v>
      </c>
      <c r="AM9" s="224">
        <v>39</v>
      </c>
      <c r="AN9" s="224">
        <v>40</v>
      </c>
      <c r="AO9" s="224">
        <v>41</v>
      </c>
      <c r="AP9" s="224">
        <v>42</v>
      </c>
      <c r="AQ9" s="224">
        <v>43</v>
      </c>
      <c r="AR9" s="225">
        <v>44</v>
      </c>
    </row>
    <row r="10" spans="1:45" ht="19.8" customHeight="1">
      <c r="A10" s="328" t="s">
        <v>279</v>
      </c>
      <c r="B10" s="328"/>
      <c r="C10" s="328"/>
      <c r="D10" s="255" t="s">
        <v>258</v>
      </c>
      <c r="E10" s="243">
        <f>E11+E12+E13+E15</f>
        <v>2005879.085</v>
      </c>
      <c r="F10" s="243">
        <f>F11+F12+F13+F15</f>
        <v>1144570.3099999998</v>
      </c>
      <c r="G10" s="243">
        <f>(F10/E10)*100</f>
        <v>57.06078290357167</v>
      </c>
      <c r="H10" s="243">
        <f>H11+H12+H13+H15</f>
        <v>107533.79999999999</v>
      </c>
      <c r="I10" s="243">
        <f>I11+I12+I13+I15</f>
        <v>107533.79999999999</v>
      </c>
      <c r="J10" s="243">
        <f>(I10/H10)*100</f>
        <v>100</v>
      </c>
      <c r="K10" s="243">
        <f>K11+K12+K13+K15</f>
        <v>165289.50000000003</v>
      </c>
      <c r="L10" s="243">
        <f>L11+L12+L13+L15</f>
        <v>167017.10000000003</v>
      </c>
      <c r="M10" s="243">
        <f>(L10/K10)*100</f>
        <v>101.04519645833523</v>
      </c>
      <c r="N10" s="243">
        <f>N11+N12+N13+N15</f>
        <v>163957.20000000001</v>
      </c>
      <c r="O10" s="243">
        <f>O11+O12+O13+O15</f>
        <v>165396.03999999998</v>
      </c>
      <c r="P10" s="243">
        <f>(O10/N10)*100</f>
        <v>100.8775704879078</v>
      </c>
      <c r="Q10" s="243">
        <f>Q11+Q12+Q13+Q15</f>
        <v>172551.33</v>
      </c>
      <c r="R10" s="243">
        <f>R11+R12+R13+R15</f>
        <v>174628.29</v>
      </c>
      <c r="S10" s="243">
        <f>(R10/Q10)*100</f>
        <v>101.20367661031648</v>
      </c>
      <c r="T10" s="243">
        <f>T11+T12+T13+T15</f>
        <v>115135.6</v>
      </c>
      <c r="U10" s="243">
        <f>U11+U12+U13+U15</f>
        <v>166148.9</v>
      </c>
      <c r="V10" s="243">
        <f>(U10/T10)*100</f>
        <v>144.307147398372</v>
      </c>
      <c r="W10" s="243">
        <f>W11+W12+W13+W15</f>
        <v>221988.06999999998</v>
      </c>
      <c r="X10" s="243">
        <f>X11+X12+X13+X15</f>
        <v>195089.99</v>
      </c>
      <c r="Y10" s="243">
        <f>(X10/W10)*100</f>
        <v>87.88309660064165</v>
      </c>
      <c r="Z10" s="243">
        <f>Z11+Z12+Z13+Z15</f>
        <v>163481.1</v>
      </c>
      <c r="AA10" s="243">
        <f>AA11+AA12+AA13+AA15</f>
        <v>168756.19</v>
      </c>
      <c r="AB10" s="243">
        <f>(AA10/Z10)*100</f>
        <v>103.22672773794646</v>
      </c>
      <c r="AC10" s="243">
        <f>AC11+AC12+AC13+AC15</f>
        <v>81517.7</v>
      </c>
      <c r="AD10" s="243">
        <f>AD11+AD12+AD13+AD15</f>
        <v>0</v>
      </c>
      <c r="AE10" s="243">
        <f>(AD10/AC10)*100</f>
        <v>0</v>
      </c>
      <c r="AF10" s="243">
        <f>AF11+AF12+AF13+AF15</f>
        <v>93289.099999999991</v>
      </c>
      <c r="AG10" s="243">
        <f>AG11+AG12+AG13+AG15</f>
        <v>0</v>
      </c>
      <c r="AH10" s="243">
        <f>(AG10/AF10)*100</f>
        <v>0</v>
      </c>
      <c r="AI10" s="243">
        <f>AI11+AI12+AI13+AI15</f>
        <v>158921.56</v>
      </c>
      <c r="AJ10" s="243">
        <f>AJ11+AJ12+AJ13+AJ15</f>
        <v>0</v>
      </c>
      <c r="AK10" s="243">
        <f>(AJ10/AI10)*100</f>
        <v>0</v>
      </c>
      <c r="AL10" s="243">
        <f>AL11+AL12+AL13+AL15</f>
        <v>157713</v>
      </c>
      <c r="AM10" s="243">
        <f>AM11+AM12+AM13+AM15</f>
        <v>0</v>
      </c>
      <c r="AN10" s="243">
        <f>(AM10/AL10)*100</f>
        <v>0</v>
      </c>
      <c r="AO10" s="243">
        <f>AO11+AO12+AO13+AO15</f>
        <v>404501.125</v>
      </c>
      <c r="AP10" s="269">
        <f>AP11+AP12+AP13+AP15</f>
        <v>0</v>
      </c>
      <c r="AQ10" s="269">
        <f>(AP10/AO10)*100</f>
        <v>0</v>
      </c>
      <c r="AR10" s="330"/>
      <c r="AS10" s="96"/>
    </row>
    <row r="11" spans="1:45" ht="30.75" customHeight="1">
      <c r="A11" s="328"/>
      <c r="B11" s="328"/>
      <c r="C11" s="328"/>
      <c r="D11" s="243" t="s">
        <v>37</v>
      </c>
      <c r="E11" s="243">
        <f>H11+K11+N11+Q11+T11+W11+Z11+AC11+AF11+AI11+AL11+AO11</f>
        <v>15525</v>
      </c>
      <c r="F11" s="243">
        <f t="shared" ref="E11:F15" si="0">I11+L11+O11+R11+U11+X11+AA11+AD11+AG11+AJ11+AM11+AP11</f>
        <v>0</v>
      </c>
      <c r="G11" s="243">
        <f t="shared" ref="G11:G15" si="1">(F11/E11)*100</f>
        <v>0</v>
      </c>
      <c r="H11" s="95"/>
      <c r="I11" s="95"/>
      <c r="J11" s="243" t="e">
        <f t="shared" ref="J11:J15" si="2">(I11/H11)*100</f>
        <v>#DIV/0!</v>
      </c>
      <c r="K11" s="95"/>
      <c r="L11" s="95"/>
      <c r="M11" s="243" t="e">
        <f t="shared" ref="M11:M15" si="3">(L11/K11)*100</f>
        <v>#DIV/0!</v>
      </c>
      <c r="N11" s="95">
        <f>N45</f>
        <v>0</v>
      </c>
      <c r="O11" s="95">
        <f>O45</f>
        <v>0</v>
      </c>
      <c r="P11" s="243" t="e">
        <f t="shared" ref="P11:P15" si="4">(O11/N11)*100</f>
        <v>#DIV/0!</v>
      </c>
      <c r="Q11" s="95">
        <f>Q45</f>
        <v>0</v>
      </c>
      <c r="R11" s="95">
        <f>R45</f>
        <v>0</v>
      </c>
      <c r="S11" s="243" t="e">
        <f t="shared" ref="S11:S15" si="5">(R11/Q11)*100</f>
        <v>#DIV/0!</v>
      </c>
      <c r="T11" s="95">
        <f>T45</f>
        <v>0</v>
      </c>
      <c r="U11" s="95">
        <f>U45</f>
        <v>0</v>
      </c>
      <c r="V11" s="243" t="e">
        <f t="shared" ref="V11:V15" si="6">(U11/T11)*100</f>
        <v>#DIV/0!</v>
      </c>
      <c r="W11" s="95">
        <f>W45</f>
        <v>0</v>
      </c>
      <c r="X11" s="95">
        <f>X45</f>
        <v>0</v>
      </c>
      <c r="Y11" s="243" t="e">
        <f t="shared" ref="Y11:Y15" si="7">(X11/W11)*100</f>
        <v>#DIV/0!</v>
      </c>
      <c r="Z11" s="95">
        <f>Z45</f>
        <v>0</v>
      </c>
      <c r="AA11" s="95">
        <f>AA45</f>
        <v>0</v>
      </c>
      <c r="AB11" s="243" t="e">
        <f t="shared" ref="AB11:AB15" si="8">(AA11/Z11)*100</f>
        <v>#DIV/0!</v>
      </c>
      <c r="AC11" s="95">
        <f>AC45</f>
        <v>0</v>
      </c>
      <c r="AD11" s="95">
        <f>AD45</f>
        <v>0</v>
      </c>
      <c r="AE11" s="243" t="e">
        <f t="shared" ref="AE11:AE15" si="9">(AD11/AC11)*100</f>
        <v>#DIV/0!</v>
      </c>
      <c r="AF11" s="95">
        <f>AF45</f>
        <v>0</v>
      </c>
      <c r="AG11" s="95">
        <f>AG45</f>
        <v>0</v>
      </c>
      <c r="AH11" s="243" t="e">
        <f t="shared" ref="AH11:AH15" si="10">(AG11/AF11)*100</f>
        <v>#DIV/0!</v>
      </c>
      <c r="AI11" s="95">
        <f>AI45</f>
        <v>0</v>
      </c>
      <c r="AJ11" s="95">
        <f>AJ45</f>
        <v>0</v>
      </c>
      <c r="AK11" s="243" t="e">
        <f t="shared" ref="AK11:AK15" si="11">(AJ11/AI11)*100</f>
        <v>#DIV/0!</v>
      </c>
      <c r="AL11" s="95">
        <f>AL45</f>
        <v>0</v>
      </c>
      <c r="AM11" s="95">
        <f>AM45</f>
        <v>0</v>
      </c>
      <c r="AN11" s="243" t="e">
        <f t="shared" ref="AN11:AN15" si="12">(AM11/AL11)*100</f>
        <v>#DIV/0!</v>
      </c>
      <c r="AO11" s="95">
        <f>AO45</f>
        <v>15525</v>
      </c>
      <c r="AP11" s="95">
        <f>AP45</f>
        <v>0</v>
      </c>
      <c r="AQ11" s="243">
        <f t="shared" ref="AQ11:AQ15" si="13">(AP11/AO11)*100</f>
        <v>0</v>
      </c>
      <c r="AR11" s="331"/>
    </row>
    <row r="12" spans="1:45" ht="33.6" customHeight="1">
      <c r="A12" s="328"/>
      <c r="B12" s="328"/>
      <c r="C12" s="328"/>
      <c r="D12" s="243" t="s">
        <v>2</v>
      </c>
      <c r="E12" s="243">
        <f t="shared" si="0"/>
        <v>1426566.3</v>
      </c>
      <c r="F12" s="243">
        <f t="shared" si="0"/>
        <v>882013.53999999992</v>
      </c>
      <c r="G12" s="243">
        <f t="shared" si="1"/>
        <v>61.827728581559782</v>
      </c>
      <c r="H12" s="95">
        <f>H454+H464+H537+H594+H615</f>
        <v>81387.5</v>
      </c>
      <c r="I12" s="95">
        <f>I454+I464+I537+I594+I615</f>
        <v>81387.5</v>
      </c>
      <c r="J12" s="243">
        <f t="shared" si="2"/>
        <v>100</v>
      </c>
      <c r="K12" s="95">
        <f>K454+K464+K537+K594+K615</f>
        <v>125113.40000000001</v>
      </c>
      <c r="L12" s="95">
        <f>L454+L464+L537+L594+L615</f>
        <v>126394.8</v>
      </c>
      <c r="M12" s="243">
        <f t="shared" si="3"/>
        <v>101.02419085405721</v>
      </c>
      <c r="N12" s="95">
        <f>N454+N464+N537+N594+N615</f>
        <v>124801.5</v>
      </c>
      <c r="O12" s="95">
        <f>O454+O464+O537+O594+O615</f>
        <v>125021.59999999999</v>
      </c>
      <c r="P12" s="243">
        <f t="shared" si="4"/>
        <v>100.17636005977491</v>
      </c>
      <c r="Q12" s="95">
        <f>Q454+Q464+Q537+Q594+Q615</f>
        <v>111215.5</v>
      </c>
      <c r="R12" s="95">
        <f>R454+R464+R537+R594+R615</f>
        <v>110497.62000000001</v>
      </c>
      <c r="S12" s="243">
        <f t="shared" si="5"/>
        <v>99.354514433689559</v>
      </c>
      <c r="T12" s="95">
        <f>T454+T464+T537+T594+T615</f>
        <v>90790</v>
      </c>
      <c r="U12" s="95">
        <f>U454+U464+U537+U594+U615</f>
        <v>153231.6</v>
      </c>
      <c r="V12" s="243">
        <f t="shared" si="6"/>
        <v>168.77585637184714</v>
      </c>
      <c r="W12" s="95">
        <f>W454+W464+W537+W594+W615</f>
        <v>197460.8</v>
      </c>
      <c r="X12" s="95">
        <f>X454+X464+X537+X594+X615</f>
        <v>169894.6</v>
      </c>
      <c r="Y12" s="243">
        <f t="shared" si="7"/>
        <v>86.039659517230774</v>
      </c>
      <c r="Z12" s="95">
        <f>Z454+Z464+Z537+Z594+Z615</f>
        <v>125920.3</v>
      </c>
      <c r="AA12" s="95">
        <f>AA454+AA464+AA537+AA594+AA615</f>
        <v>115585.81999999999</v>
      </c>
      <c r="AB12" s="243">
        <f t="shared" si="8"/>
        <v>91.792840391898679</v>
      </c>
      <c r="AC12" s="95">
        <f>AC454+AC464+AC537+AC594+AC615</f>
        <v>62665.2</v>
      </c>
      <c r="AD12" s="95">
        <f>AD454+AD464+AD537+AD594+AD615</f>
        <v>0</v>
      </c>
      <c r="AE12" s="243">
        <f t="shared" si="9"/>
        <v>0</v>
      </c>
      <c r="AF12" s="95">
        <f>AF454+AF464+AF537+AF594+AF615</f>
        <v>69495.899999999994</v>
      </c>
      <c r="AG12" s="95">
        <f>AG454+AG464+AG537+AG594+AG615</f>
        <v>0</v>
      </c>
      <c r="AH12" s="243">
        <f t="shared" si="10"/>
        <v>0</v>
      </c>
      <c r="AI12" s="95">
        <f>AI454+AI464+AI537+AI594+AI615</f>
        <v>104318</v>
      </c>
      <c r="AJ12" s="95">
        <f>AJ454+AJ464+AJ537+AJ594+AJ615</f>
        <v>0</v>
      </c>
      <c r="AK12" s="243">
        <f t="shared" si="11"/>
        <v>0</v>
      </c>
      <c r="AL12" s="95">
        <f>AL454+AL464+AL537+AL594+AL615</f>
        <v>113141.8</v>
      </c>
      <c r="AM12" s="95">
        <f>AM454+AM464+AM537+AM594+AM615</f>
        <v>0</v>
      </c>
      <c r="AN12" s="243">
        <f t="shared" si="12"/>
        <v>0</v>
      </c>
      <c r="AO12" s="95">
        <f>AO454+AO464+AO537+AO594+AO615</f>
        <v>220256.4</v>
      </c>
      <c r="AP12" s="95">
        <f>AP454+AP464+AP537+AP594+AP615</f>
        <v>0</v>
      </c>
      <c r="AQ12" s="269">
        <f t="shared" si="13"/>
        <v>0</v>
      </c>
      <c r="AR12" s="331"/>
    </row>
    <row r="13" spans="1:45" ht="22.5" customHeight="1">
      <c r="A13" s="328"/>
      <c r="B13" s="328"/>
      <c r="C13" s="328"/>
      <c r="D13" s="243" t="s">
        <v>43</v>
      </c>
      <c r="E13" s="243">
        <f t="shared" si="0"/>
        <v>492547.88500000001</v>
      </c>
      <c r="F13" s="243">
        <f>I13+L13+O13+R13+U13+X13+AA13+AD13+AG13+AJ13+AM13+AP13</f>
        <v>245582.89</v>
      </c>
      <c r="G13" s="243">
        <f t="shared" si="1"/>
        <v>49.859698412876142</v>
      </c>
      <c r="H13" s="95">
        <f>H455+H465+H538+H595+H616</f>
        <v>24053.899999999998</v>
      </c>
      <c r="I13" s="95">
        <f>I455+I465+I538+I595+I616</f>
        <v>24053.899999999998</v>
      </c>
      <c r="J13" s="243">
        <f t="shared" si="2"/>
        <v>100</v>
      </c>
      <c r="K13" s="95">
        <f>K455+K465+K538+K595+K616</f>
        <v>34844.9</v>
      </c>
      <c r="L13" s="95">
        <f>L455+L465+L538+L595+L616</f>
        <v>35236.100000000006</v>
      </c>
      <c r="M13" s="243">
        <f t="shared" si="3"/>
        <v>101.1226894036143</v>
      </c>
      <c r="N13" s="95">
        <f>N455+N465+N538+N595+N616</f>
        <v>34149.5</v>
      </c>
      <c r="O13" s="95">
        <f>O455+O465+O538+O595+O616</f>
        <v>35134.999999999993</v>
      </c>
      <c r="P13" s="243">
        <f t="shared" si="4"/>
        <v>102.88584020263838</v>
      </c>
      <c r="Q13" s="95">
        <f>Q455+Q465+Q538+Q595+Q616</f>
        <v>58618.930000000008</v>
      </c>
      <c r="R13" s="95">
        <f>R455+R465+R538+R595+R616</f>
        <v>61479.23</v>
      </c>
      <c r="S13" s="243">
        <f t="shared" si="5"/>
        <v>104.87948176467907</v>
      </c>
      <c r="T13" s="95">
        <f>T455+T465+T538+T595+T616</f>
        <v>20133</v>
      </c>
      <c r="U13" s="95">
        <f>U455+U465+U538+U595+U616</f>
        <v>11877.800000000001</v>
      </c>
      <c r="V13" s="243">
        <f t="shared" si="6"/>
        <v>58.996672130333295</v>
      </c>
      <c r="W13" s="95">
        <f>W455+W465+W538+W595+W616</f>
        <v>21315.469999999998</v>
      </c>
      <c r="X13" s="95">
        <f>X455+X465+X538+X595+X616</f>
        <v>24871.590000000004</v>
      </c>
      <c r="Y13" s="243">
        <f t="shared" si="7"/>
        <v>116.68328214203115</v>
      </c>
      <c r="Z13" s="95">
        <f>Z455+Z465+Z538+Z595+Z616</f>
        <v>37346.9</v>
      </c>
      <c r="AA13" s="95">
        <f>AA455+AA465+AA538+AA595+AA616</f>
        <v>52929.270000000011</v>
      </c>
      <c r="AB13" s="243">
        <f t="shared" si="8"/>
        <v>141.72332911165319</v>
      </c>
      <c r="AC13" s="95">
        <f>AC455+AC465+AC538+AC595+AC616</f>
        <v>18433.3</v>
      </c>
      <c r="AD13" s="95">
        <f>AD455+AD465+AD538+AD595+AD616</f>
        <v>0</v>
      </c>
      <c r="AE13" s="243">
        <f t="shared" si="9"/>
        <v>0</v>
      </c>
      <c r="AF13" s="95">
        <f>AF455+AF465+AF538+AF595+AF616</f>
        <v>21496.699999999997</v>
      </c>
      <c r="AG13" s="95">
        <f>AG455+AG465+AG538+AG595+AG616</f>
        <v>0</v>
      </c>
      <c r="AH13" s="243">
        <f t="shared" si="10"/>
        <v>0</v>
      </c>
      <c r="AI13" s="95">
        <f>AI455+AI465+AI538+AI595+AI616</f>
        <v>49154.16</v>
      </c>
      <c r="AJ13" s="95">
        <f>AJ455+AJ465+AJ538+AJ595+AJ616</f>
        <v>0</v>
      </c>
      <c r="AK13" s="243">
        <f t="shared" si="11"/>
        <v>0</v>
      </c>
      <c r="AL13" s="95">
        <f>AL455+AL465+AL538+AL595+AL616</f>
        <v>41306.400000000001</v>
      </c>
      <c r="AM13" s="95">
        <f>AM455+AM465+AM538+AM595+AM616</f>
        <v>0</v>
      </c>
      <c r="AN13" s="243">
        <f t="shared" si="12"/>
        <v>0</v>
      </c>
      <c r="AO13" s="95">
        <f>AO455+AO465+AO538+AO595+AO616</f>
        <v>131694.72499999998</v>
      </c>
      <c r="AP13" s="95">
        <f>AP455+AP465+AP538+AP595+AP616</f>
        <v>0</v>
      </c>
      <c r="AQ13" s="269">
        <f t="shared" si="13"/>
        <v>0</v>
      </c>
      <c r="AR13" s="331"/>
    </row>
    <row r="14" spans="1:45" ht="46.8">
      <c r="A14" s="328"/>
      <c r="B14" s="328"/>
      <c r="C14" s="328"/>
      <c r="D14" s="243" t="s">
        <v>283</v>
      </c>
      <c r="E14" s="243">
        <f t="shared" si="0"/>
        <v>11285.099999999999</v>
      </c>
      <c r="F14" s="243">
        <f t="shared" si="0"/>
        <v>2643.2</v>
      </c>
      <c r="G14" s="243">
        <f t="shared" si="1"/>
        <v>23.422034363895758</v>
      </c>
      <c r="H14" s="95">
        <f>H456</f>
        <v>0</v>
      </c>
      <c r="I14" s="95">
        <f>I456</f>
        <v>0</v>
      </c>
      <c r="J14" s="243" t="e">
        <f t="shared" si="2"/>
        <v>#DIV/0!</v>
      </c>
      <c r="K14" s="95">
        <f>K456</f>
        <v>0</v>
      </c>
      <c r="L14" s="95">
        <f>L456</f>
        <v>0</v>
      </c>
      <c r="M14" s="243" t="e">
        <f t="shared" si="3"/>
        <v>#DIV/0!</v>
      </c>
      <c r="N14" s="95">
        <f>N456</f>
        <v>0</v>
      </c>
      <c r="O14" s="95">
        <f>O456</f>
        <v>0</v>
      </c>
      <c r="P14" s="243" t="e">
        <f t="shared" si="4"/>
        <v>#DIV/0!</v>
      </c>
      <c r="Q14" s="95">
        <f>Q456</f>
        <v>643.20000000000005</v>
      </c>
      <c r="R14" s="95">
        <f>R456</f>
        <v>643.20000000000005</v>
      </c>
      <c r="S14" s="243">
        <f t="shared" si="5"/>
        <v>100</v>
      </c>
      <c r="T14" s="95">
        <f>T456</f>
        <v>1500</v>
      </c>
      <c r="U14" s="95">
        <f>U456</f>
        <v>1500</v>
      </c>
      <c r="V14" s="243">
        <f t="shared" si="6"/>
        <v>100</v>
      </c>
      <c r="W14" s="95">
        <f>W456</f>
        <v>500</v>
      </c>
      <c r="X14" s="95">
        <f>X456</f>
        <v>0</v>
      </c>
      <c r="Y14" s="243">
        <f t="shared" si="7"/>
        <v>0</v>
      </c>
      <c r="Z14" s="95">
        <f>Z456</f>
        <v>0</v>
      </c>
      <c r="AA14" s="95">
        <f>AA456</f>
        <v>500</v>
      </c>
      <c r="AB14" s="243" t="e">
        <f t="shared" si="8"/>
        <v>#DIV/0!</v>
      </c>
      <c r="AC14" s="95">
        <f>AC456</f>
        <v>0</v>
      </c>
      <c r="AD14" s="95">
        <f>AD456</f>
        <v>0</v>
      </c>
      <c r="AE14" s="243" t="e">
        <f t="shared" si="9"/>
        <v>#DIV/0!</v>
      </c>
      <c r="AF14" s="95">
        <f>AF456</f>
        <v>0</v>
      </c>
      <c r="AG14" s="95">
        <f>AG456</f>
        <v>0</v>
      </c>
      <c r="AH14" s="243" t="e">
        <f t="shared" si="10"/>
        <v>#DIV/0!</v>
      </c>
      <c r="AI14" s="95">
        <f>AI456</f>
        <v>631.89999999999986</v>
      </c>
      <c r="AJ14" s="95">
        <f>AJ456</f>
        <v>0</v>
      </c>
      <c r="AK14" s="243">
        <f t="shared" si="11"/>
        <v>0</v>
      </c>
      <c r="AL14" s="95">
        <f>AL456</f>
        <v>0</v>
      </c>
      <c r="AM14" s="95">
        <f>AM456</f>
        <v>0</v>
      </c>
      <c r="AN14" s="243" t="e">
        <f t="shared" si="12"/>
        <v>#DIV/0!</v>
      </c>
      <c r="AO14" s="95">
        <f>AO456</f>
        <v>8010</v>
      </c>
      <c r="AP14" s="95">
        <f>AP456</f>
        <v>0</v>
      </c>
      <c r="AQ14" s="243">
        <f t="shared" si="13"/>
        <v>0</v>
      </c>
      <c r="AR14" s="331"/>
    </row>
    <row r="15" spans="1:45" ht="30.75" customHeight="1">
      <c r="A15" s="328"/>
      <c r="B15" s="328"/>
      <c r="C15" s="328"/>
      <c r="D15" s="243" t="s">
        <v>269</v>
      </c>
      <c r="E15" s="243">
        <f t="shared" si="0"/>
        <v>71239.899999999994</v>
      </c>
      <c r="F15" s="243">
        <f>I15+L15+O15+R15+U15+X15+AA15+AD15+AG15+AJ15+AM15+AP15</f>
        <v>16973.88</v>
      </c>
      <c r="G15" s="243">
        <f t="shared" si="1"/>
        <v>23.826366965703212</v>
      </c>
      <c r="H15" s="95">
        <f>H457+H466+H539+H596+H617</f>
        <v>2092.4</v>
      </c>
      <c r="I15" s="95">
        <f>I457+I466+I539+I596+I617</f>
        <v>2092.4</v>
      </c>
      <c r="J15" s="243">
        <f t="shared" si="2"/>
        <v>100</v>
      </c>
      <c r="K15" s="95">
        <f>K457+K466+K539+K596+K617</f>
        <v>5331.2</v>
      </c>
      <c r="L15" s="95">
        <f>L457+L466+L539+L596+L617</f>
        <v>5386.2</v>
      </c>
      <c r="M15" s="243">
        <f t="shared" si="3"/>
        <v>101.03166266506602</v>
      </c>
      <c r="N15" s="95">
        <f>N457+N466+N539+N596+N617</f>
        <v>5006.2</v>
      </c>
      <c r="O15" s="95">
        <f>O457+O466+O539+O596+O617</f>
        <v>5239.4399999999996</v>
      </c>
      <c r="P15" s="243">
        <f t="shared" si="4"/>
        <v>104.65902281171347</v>
      </c>
      <c r="Q15" s="95">
        <f>Q457+Q466+Q539+Q596+Q617</f>
        <v>2716.9</v>
      </c>
      <c r="R15" s="95">
        <f>R457+R466+R539+R596+R617</f>
        <v>2651.44</v>
      </c>
      <c r="S15" s="243">
        <f t="shared" si="5"/>
        <v>97.59063638705878</v>
      </c>
      <c r="T15" s="95">
        <f>T457+T466+T539+T596+T617</f>
        <v>4212.6000000000004</v>
      </c>
      <c r="U15" s="95">
        <f>U457+U466+U539+U596+U617</f>
        <v>1039.5</v>
      </c>
      <c r="V15" s="243">
        <f t="shared" si="6"/>
        <v>24.67597208374875</v>
      </c>
      <c r="W15" s="95">
        <f>W457+W466+W539+W596+W617</f>
        <v>3211.7999999999997</v>
      </c>
      <c r="X15" s="95">
        <f>X457+X466+X539+X596+X617</f>
        <v>323.8</v>
      </c>
      <c r="Y15" s="243">
        <f t="shared" si="7"/>
        <v>10.081574195155365</v>
      </c>
      <c r="Z15" s="95">
        <f>Z457+Z466+Z539+Z596+Z617</f>
        <v>213.9</v>
      </c>
      <c r="AA15" s="95">
        <f>AA457+AA466+AA539+AA596+AA617</f>
        <v>241.10000000000002</v>
      </c>
      <c r="AB15" s="243">
        <f t="shared" si="8"/>
        <v>112.71622253389435</v>
      </c>
      <c r="AC15" s="95">
        <f>AC457+AC466+AC539+AC596+AC617</f>
        <v>419.20000000000005</v>
      </c>
      <c r="AD15" s="95">
        <f>AD457+AD466+AD539+AD596+AD617</f>
        <v>0</v>
      </c>
      <c r="AE15" s="243">
        <f t="shared" si="9"/>
        <v>0</v>
      </c>
      <c r="AF15" s="95">
        <f>AF457+AF466+AF539+AF596+AF617</f>
        <v>2296.5</v>
      </c>
      <c r="AG15" s="95">
        <f>AG457+AG466+AG539+AG596+AG617</f>
        <v>0</v>
      </c>
      <c r="AH15" s="243">
        <f t="shared" si="10"/>
        <v>0</v>
      </c>
      <c r="AI15" s="95">
        <f>AI457+AI466+AI539+AI596+AI617</f>
        <v>5449.4</v>
      </c>
      <c r="AJ15" s="95">
        <f>AJ457+AJ466+AJ539+AJ596+AJ617</f>
        <v>0</v>
      </c>
      <c r="AK15" s="243">
        <f t="shared" si="11"/>
        <v>0</v>
      </c>
      <c r="AL15" s="95">
        <f>AL457+AL466+AL539+AL596+AL617</f>
        <v>3264.8</v>
      </c>
      <c r="AM15" s="95">
        <f>AM457+AM466+AM539+AM596+AM617</f>
        <v>0</v>
      </c>
      <c r="AN15" s="243">
        <f t="shared" si="12"/>
        <v>0</v>
      </c>
      <c r="AO15" s="95">
        <f>AO457+AO466+AO539+AO596+AO617</f>
        <v>37025</v>
      </c>
      <c r="AP15" s="95">
        <f>AP457+AP466+AP539+AP596+AP617</f>
        <v>0</v>
      </c>
      <c r="AQ15" s="269">
        <f t="shared" si="13"/>
        <v>0</v>
      </c>
      <c r="AR15" s="331"/>
    </row>
    <row r="16" spans="1:45" ht="18.600000000000001" hidden="1" customHeight="1" collapsed="1">
      <c r="A16" s="328" t="s">
        <v>277</v>
      </c>
      <c r="B16" s="332"/>
      <c r="C16" s="332"/>
      <c r="D16" s="255" t="s">
        <v>41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331"/>
    </row>
    <row r="17" spans="1:45" ht="15.6" hidden="1">
      <c r="A17" s="332"/>
      <c r="B17" s="332"/>
      <c r="C17" s="332"/>
      <c r="D17" s="243" t="s">
        <v>37</v>
      </c>
      <c r="E17" s="227"/>
      <c r="F17" s="227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333"/>
      <c r="AS17" s="270"/>
    </row>
    <row r="18" spans="1:45" ht="33.6" hidden="1" customHeight="1">
      <c r="A18" s="332"/>
      <c r="B18" s="332"/>
      <c r="C18" s="332"/>
      <c r="D18" s="243" t="s">
        <v>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333"/>
      <c r="AS18" s="270"/>
    </row>
    <row r="19" spans="1:45" ht="15.6" hidden="1">
      <c r="A19" s="332"/>
      <c r="B19" s="332"/>
      <c r="C19" s="332"/>
      <c r="D19" s="243" t="s">
        <v>43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333"/>
      <c r="AS19" s="270"/>
    </row>
    <row r="20" spans="1:45" ht="34.799999999999997" hidden="1" customHeight="1">
      <c r="A20" s="332"/>
      <c r="B20" s="332"/>
      <c r="C20" s="332"/>
      <c r="D20" s="243" t="s">
        <v>269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333"/>
      <c r="AS20" s="270"/>
    </row>
    <row r="21" spans="1:45" ht="18" hidden="1" customHeight="1">
      <c r="A21" s="334" t="s">
        <v>36</v>
      </c>
      <c r="B21" s="334"/>
      <c r="C21" s="334"/>
      <c r="D21" s="24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333"/>
      <c r="AS21" s="270"/>
    </row>
    <row r="22" spans="1:45" ht="34.799999999999997" hidden="1" customHeight="1">
      <c r="A22" s="328" t="s">
        <v>278</v>
      </c>
      <c r="B22" s="328"/>
      <c r="C22" s="328"/>
      <c r="D22" s="255" t="s">
        <v>41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333"/>
      <c r="AS22" s="270"/>
    </row>
    <row r="23" spans="1:45" ht="34.799999999999997" hidden="1" customHeight="1">
      <c r="A23" s="328"/>
      <c r="B23" s="328"/>
      <c r="C23" s="328"/>
      <c r="D23" s="243" t="s">
        <v>37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333"/>
      <c r="AS23" s="270"/>
    </row>
    <row r="24" spans="1:45" ht="34.799999999999997" hidden="1" customHeight="1">
      <c r="A24" s="328"/>
      <c r="B24" s="328"/>
      <c r="C24" s="328"/>
      <c r="D24" s="243" t="s">
        <v>2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333"/>
      <c r="AS24" s="270"/>
    </row>
    <row r="25" spans="1:45" ht="1.2" hidden="1" customHeight="1">
      <c r="A25" s="328"/>
      <c r="B25" s="328"/>
      <c r="C25" s="328"/>
      <c r="D25" s="243" t="s">
        <v>43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333"/>
      <c r="AS25" s="270"/>
    </row>
    <row r="26" spans="1:45" ht="34.799999999999997" hidden="1" customHeight="1">
      <c r="A26" s="328"/>
      <c r="B26" s="328"/>
      <c r="C26" s="328"/>
      <c r="D26" s="243" t="s">
        <v>269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333"/>
      <c r="AS26" s="270"/>
    </row>
    <row r="27" spans="1:45" ht="34.799999999999997" hidden="1" customHeight="1">
      <c r="A27" s="328" t="s">
        <v>280</v>
      </c>
      <c r="B27" s="335"/>
      <c r="C27" s="335"/>
      <c r="D27" s="255" t="s">
        <v>41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333"/>
      <c r="AS27" s="270"/>
    </row>
    <row r="28" spans="1:45" ht="34.799999999999997" hidden="1" customHeight="1">
      <c r="A28" s="335"/>
      <c r="B28" s="335"/>
      <c r="C28" s="335"/>
      <c r="D28" s="243" t="s">
        <v>37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333"/>
      <c r="AS28" s="270"/>
    </row>
    <row r="29" spans="1:45" ht="34.799999999999997" hidden="1" customHeight="1">
      <c r="A29" s="335"/>
      <c r="B29" s="335"/>
      <c r="C29" s="335"/>
      <c r="D29" s="243" t="s">
        <v>2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333"/>
      <c r="AS29" s="270"/>
    </row>
    <row r="30" spans="1:45" ht="31.2" hidden="1" customHeight="1">
      <c r="A30" s="335"/>
      <c r="B30" s="335"/>
      <c r="C30" s="335"/>
      <c r="D30" s="243" t="s">
        <v>43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333"/>
      <c r="AS30" s="270"/>
    </row>
    <row r="31" spans="1:45" ht="34.799999999999997" hidden="1" customHeight="1">
      <c r="A31" s="335"/>
      <c r="B31" s="335"/>
      <c r="C31" s="335"/>
      <c r="D31" s="243" t="s">
        <v>269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333"/>
      <c r="AS31" s="270"/>
    </row>
    <row r="32" spans="1:45" ht="16.8" hidden="1" customHeight="1">
      <c r="A32" s="328" t="s">
        <v>276</v>
      </c>
      <c r="B32" s="332"/>
      <c r="C32" s="332"/>
      <c r="D32" s="255" t="s">
        <v>41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333"/>
      <c r="AS32" s="270"/>
    </row>
    <row r="33" spans="1:45" ht="15.6" hidden="1">
      <c r="A33" s="332"/>
      <c r="B33" s="332"/>
      <c r="C33" s="332"/>
      <c r="D33" s="243" t="s">
        <v>37</v>
      </c>
      <c r="E33" s="227"/>
      <c r="F33" s="227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333"/>
      <c r="AS33" s="270"/>
    </row>
    <row r="34" spans="1:45" ht="31.2" hidden="1" customHeight="1">
      <c r="A34" s="332"/>
      <c r="B34" s="332"/>
      <c r="C34" s="332"/>
      <c r="D34" s="243" t="s">
        <v>2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333"/>
      <c r="AS34" s="270"/>
    </row>
    <row r="35" spans="1:45" ht="15.6" hidden="1">
      <c r="A35" s="332"/>
      <c r="B35" s="332"/>
      <c r="C35" s="332"/>
      <c r="D35" s="243" t="s">
        <v>43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333"/>
      <c r="AS35" s="270"/>
    </row>
    <row r="36" spans="1:45" s="238" customFormat="1" ht="36.6" hidden="1" customHeight="1">
      <c r="A36" s="332"/>
      <c r="B36" s="332"/>
      <c r="C36" s="332"/>
      <c r="D36" s="243" t="s">
        <v>269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333"/>
      <c r="AS36" s="271"/>
    </row>
    <row r="37" spans="1:45" ht="36.6" hidden="1" customHeight="1">
      <c r="A37" s="328" t="s">
        <v>274</v>
      </c>
      <c r="B37" s="328"/>
      <c r="C37" s="328"/>
      <c r="D37" s="255" t="s">
        <v>41</v>
      </c>
      <c r="E37" s="95"/>
      <c r="F37" s="95"/>
      <c r="G37" s="95"/>
      <c r="H37" s="95" t="s">
        <v>275</v>
      </c>
      <c r="I37" s="95" t="s">
        <v>275</v>
      </c>
      <c r="J37" s="95" t="s">
        <v>275</v>
      </c>
      <c r="K37" s="95" t="s">
        <v>275</v>
      </c>
      <c r="L37" s="95" t="s">
        <v>275</v>
      </c>
      <c r="M37" s="95" t="s">
        <v>275</v>
      </c>
      <c r="N37" s="95" t="s">
        <v>275</v>
      </c>
      <c r="O37" s="95" t="s">
        <v>275</v>
      </c>
      <c r="P37" s="95" t="s">
        <v>275</v>
      </c>
      <c r="Q37" s="95" t="s">
        <v>275</v>
      </c>
      <c r="R37" s="95" t="s">
        <v>275</v>
      </c>
      <c r="S37" s="95" t="s">
        <v>275</v>
      </c>
      <c r="T37" s="95" t="s">
        <v>275</v>
      </c>
      <c r="U37" s="95" t="s">
        <v>275</v>
      </c>
      <c r="V37" s="95" t="s">
        <v>275</v>
      </c>
      <c r="W37" s="95" t="s">
        <v>275</v>
      </c>
      <c r="X37" s="95" t="s">
        <v>275</v>
      </c>
      <c r="Y37" s="95" t="s">
        <v>275</v>
      </c>
      <c r="Z37" s="95" t="s">
        <v>275</v>
      </c>
      <c r="AA37" s="95" t="s">
        <v>275</v>
      </c>
      <c r="AB37" s="95" t="s">
        <v>275</v>
      </c>
      <c r="AC37" s="95" t="s">
        <v>275</v>
      </c>
      <c r="AD37" s="95" t="s">
        <v>275</v>
      </c>
      <c r="AE37" s="95" t="s">
        <v>275</v>
      </c>
      <c r="AF37" s="95" t="s">
        <v>275</v>
      </c>
      <c r="AG37" s="95" t="s">
        <v>275</v>
      </c>
      <c r="AH37" s="95" t="s">
        <v>275</v>
      </c>
      <c r="AI37" s="95" t="s">
        <v>275</v>
      </c>
      <c r="AJ37" s="95" t="s">
        <v>275</v>
      </c>
      <c r="AK37" s="95" t="s">
        <v>275</v>
      </c>
      <c r="AL37" s="95" t="s">
        <v>275</v>
      </c>
      <c r="AM37" s="95" t="s">
        <v>275</v>
      </c>
      <c r="AN37" s="95" t="s">
        <v>275</v>
      </c>
      <c r="AO37" s="95" t="s">
        <v>275</v>
      </c>
      <c r="AP37" s="95" t="s">
        <v>275</v>
      </c>
      <c r="AQ37" s="95" t="s">
        <v>275</v>
      </c>
      <c r="AR37" s="272"/>
      <c r="AS37" s="270"/>
    </row>
    <row r="38" spans="1:45" ht="36.6" hidden="1" customHeight="1">
      <c r="A38" s="328"/>
      <c r="B38" s="328"/>
      <c r="C38" s="328"/>
      <c r="D38" s="243" t="s">
        <v>37</v>
      </c>
      <c r="E38" s="227"/>
      <c r="F38" s="227"/>
      <c r="G38" s="95"/>
      <c r="H38" s="95" t="s">
        <v>275</v>
      </c>
      <c r="I38" s="95" t="s">
        <v>275</v>
      </c>
      <c r="J38" s="95" t="s">
        <v>275</v>
      </c>
      <c r="K38" s="95" t="s">
        <v>275</v>
      </c>
      <c r="L38" s="95" t="s">
        <v>275</v>
      </c>
      <c r="M38" s="95" t="s">
        <v>275</v>
      </c>
      <c r="N38" s="95" t="s">
        <v>275</v>
      </c>
      <c r="O38" s="95" t="s">
        <v>275</v>
      </c>
      <c r="P38" s="95" t="s">
        <v>275</v>
      </c>
      <c r="Q38" s="95" t="s">
        <v>275</v>
      </c>
      <c r="R38" s="95" t="s">
        <v>275</v>
      </c>
      <c r="S38" s="95" t="s">
        <v>275</v>
      </c>
      <c r="T38" s="95" t="s">
        <v>275</v>
      </c>
      <c r="U38" s="95" t="s">
        <v>275</v>
      </c>
      <c r="V38" s="95" t="s">
        <v>275</v>
      </c>
      <c r="W38" s="95" t="s">
        <v>275</v>
      </c>
      <c r="X38" s="95" t="s">
        <v>275</v>
      </c>
      <c r="Y38" s="95" t="s">
        <v>275</v>
      </c>
      <c r="Z38" s="95" t="s">
        <v>275</v>
      </c>
      <c r="AA38" s="95" t="s">
        <v>275</v>
      </c>
      <c r="AB38" s="95" t="s">
        <v>275</v>
      </c>
      <c r="AC38" s="95" t="s">
        <v>275</v>
      </c>
      <c r="AD38" s="95" t="s">
        <v>275</v>
      </c>
      <c r="AE38" s="95" t="s">
        <v>275</v>
      </c>
      <c r="AF38" s="95" t="s">
        <v>275</v>
      </c>
      <c r="AG38" s="95" t="s">
        <v>275</v>
      </c>
      <c r="AH38" s="95" t="s">
        <v>275</v>
      </c>
      <c r="AI38" s="95" t="s">
        <v>275</v>
      </c>
      <c r="AJ38" s="95" t="s">
        <v>275</v>
      </c>
      <c r="AK38" s="95" t="s">
        <v>275</v>
      </c>
      <c r="AL38" s="95" t="s">
        <v>275</v>
      </c>
      <c r="AM38" s="95" t="s">
        <v>275</v>
      </c>
      <c r="AN38" s="95" t="s">
        <v>275</v>
      </c>
      <c r="AO38" s="95" t="s">
        <v>275</v>
      </c>
      <c r="AP38" s="95" t="s">
        <v>275</v>
      </c>
      <c r="AQ38" s="95" t="s">
        <v>275</v>
      </c>
      <c r="AR38" s="272"/>
      <c r="AS38" s="270"/>
    </row>
    <row r="39" spans="1:45" ht="22.8" hidden="1" customHeight="1">
      <c r="A39" s="328"/>
      <c r="B39" s="328"/>
      <c r="C39" s="328"/>
      <c r="D39" s="243" t="s">
        <v>2</v>
      </c>
      <c r="E39" s="95"/>
      <c r="F39" s="95"/>
      <c r="G39" s="95"/>
      <c r="H39" s="95" t="s">
        <v>275</v>
      </c>
      <c r="I39" s="95" t="s">
        <v>275</v>
      </c>
      <c r="J39" s="95" t="s">
        <v>275</v>
      </c>
      <c r="K39" s="95" t="s">
        <v>275</v>
      </c>
      <c r="L39" s="95" t="s">
        <v>275</v>
      </c>
      <c r="M39" s="95" t="s">
        <v>275</v>
      </c>
      <c r="N39" s="95" t="s">
        <v>275</v>
      </c>
      <c r="O39" s="95" t="s">
        <v>275</v>
      </c>
      <c r="P39" s="95" t="s">
        <v>275</v>
      </c>
      <c r="Q39" s="95" t="s">
        <v>275</v>
      </c>
      <c r="R39" s="95" t="s">
        <v>275</v>
      </c>
      <c r="S39" s="95" t="s">
        <v>275</v>
      </c>
      <c r="T39" s="95" t="s">
        <v>275</v>
      </c>
      <c r="U39" s="95" t="s">
        <v>275</v>
      </c>
      <c r="V39" s="95" t="s">
        <v>275</v>
      </c>
      <c r="W39" s="95" t="s">
        <v>275</v>
      </c>
      <c r="X39" s="95" t="s">
        <v>275</v>
      </c>
      <c r="Y39" s="95" t="s">
        <v>275</v>
      </c>
      <c r="Z39" s="95" t="s">
        <v>275</v>
      </c>
      <c r="AA39" s="95" t="s">
        <v>275</v>
      </c>
      <c r="AB39" s="95" t="s">
        <v>275</v>
      </c>
      <c r="AC39" s="95" t="s">
        <v>275</v>
      </c>
      <c r="AD39" s="95" t="s">
        <v>275</v>
      </c>
      <c r="AE39" s="95" t="s">
        <v>275</v>
      </c>
      <c r="AF39" s="95" t="s">
        <v>275</v>
      </c>
      <c r="AG39" s="95" t="s">
        <v>275</v>
      </c>
      <c r="AH39" s="95" t="s">
        <v>275</v>
      </c>
      <c r="AI39" s="95" t="s">
        <v>275</v>
      </c>
      <c r="AJ39" s="95" t="s">
        <v>275</v>
      </c>
      <c r="AK39" s="95" t="s">
        <v>275</v>
      </c>
      <c r="AL39" s="95" t="s">
        <v>275</v>
      </c>
      <c r="AM39" s="95" t="s">
        <v>275</v>
      </c>
      <c r="AN39" s="95" t="s">
        <v>275</v>
      </c>
      <c r="AO39" s="95" t="s">
        <v>275</v>
      </c>
      <c r="AP39" s="95" t="s">
        <v>275</v>
      </c>
      <c r="AQ39" s="95" t="s">
        <v>275</v>
      </c>
      <c r="AR39" s="272"/>
      <c r="AS39" s="270"/>
    </row>
    <row r="40" spans="1:45" ht="36.6" hidden="1" customHeight="1">
      <c r="A40" s="328"/>
      <c r="B40" s="328"/>
      <c r="C40" s="328"/>
      <c r="D40" s="243" t="s">
        <v>43</v>
      </c>
      <c r="E40" s="95"/>
      <c r="F40" s="95"/>
      <c r="G40" s="95"/>
      <c r="H40" s="95" t="s">
        <v>275</v>
      </c>
      <c r="I40" s="95" t="s">
        <v>275</v>
      </c>
      <c r="J40" s="95" t="s">
        <v>275</v>
      </c>
      <c r="K40" s="95" t="s">
        <v>275</v>
      </c>
      <c r="L40" s="95" t="s">
        <v>275</v>
      </c>
      <c r="M40" s="95" t="s">
        <v>275</v>
      </c>
      <c r="N40" s="95" t="s">
        <v>275</v>
      </c>
      <c r="O40" s="95" t="s">
        <v>275</v>
      </c>
      <c r="P40" s="95" t="s">
        <v>275</v>
      </c>
      <c r="Q40" s="95" t="s">
        <v>275</v>
      </c>
      <c r="R40" s="95" t="s">
        <v>275</v>
      </c>
      <c r="S40" s="95" t="s">
        <v>275</v>
      </c>
      <c r="T40" s="95" t="s">
        <v>275</v>
      </c>
      <c r="U40" s="95" t="s">
        <v>275</v>
      </c>
      <c r="V40" s="95" t="s">
        <v>275</v>
      </c>
      <c r="W40" s="95" t="s">
        <v>275</v>
      </c>
      <c r="X40" s="95" t="s">
        <v>275</v>
      </c>
      <c r="Y40" s="95" t="s">
        <v>275</v>
      </c>
      <c r="Z40" s="95" t="s">
        <v>275</v>
      </c>
      <c r="AA40" s="95" t="s">
        <v>275</v>
      </c>
      <c r="AB40" s="95" t="s">
        <v>275</v>
      </c>
      <c r="AC40" s="95" t="s">
        <v>275</v>
      </c>
      <c r="AD40" s="95" t="s">
        <v>275</v>
      </c>
      <c r="AE40" s="95" t="s">
        <v>275</v>
      </c>
      <c r="AF40" s="95" t="s">
        <v>275</v>
      </c>
      <c r="AG40" s="95" t="s">
        <v>275</v>
      </c>
      <c r="AH40" s="95" t="s">
        <v>275</v>
      </c>
      <c r="AI40" s="95" t="s">
        <v>275</v>
      </c>
      <c r="AJ40" s="95" t="s">
        <v>275</v>
      </c>
      <c r="AK40" s="95" t="s">
        <v>275</v>
      </c>
      <c r="AL40" s="95" t="s">
        <v>275</v>
      </c>
      <c r="AM40" s="95" t="s">
        <v>275</v>
      </c>
      <c r="AN40" s="95" t="s">
        <v>275</v>
      </c>
      <c r="AO40" s="95" t="s">
        <v>275</v>
      </c>
      <c r="AP40" s="95" t="s">
        <v>275</v>
      </c>
      <c r="AQ40" s="95" t="s">
        <v>275</v>
      </c>
      <c r="AR40" s="272"/>
      <c r="AS40" s="270"/>
    </row>
    <row r="41" spans="1:45" ht="36.6" hidden="1" customHeight="1">
      <c r="A41" s="328"/>
      <c r="B41" s="328"/>
      <c r="C41" s="328"/>
      <c r="D41" s="243" t="s">
        <v>269</v>
      </c>
      <c r="E41" s="95"/>
      <c r="F41" s="95"/>
      <c r="G41" s="95"/>
      <c r="H41" s="95" t="s">
        <v>275</v>
      </c>
      <c r="I41" s="95" t="s">
        <v>275</v>
      </c>
      <c r="J41" s="95" t="s">
        <v>275</v>
      </c>
      <c r="K41" s="95" t="s">
        <v>275</v>
      </c>
      <c r="L41" s="95" t="s">
        <v>275</v>
      </c>
      <c r="M41" s="95" t="s">
        <v>275</v>
      </c>
      <c r="N41" s="95" t="s">
        <v>275</v>
      </c>
      <c r="O41" s="95" t="s">
        <v>275</v>
      </c>
      <c r="P41" s="95" t="s">
        <v>275</v>
      </c>
      <c r="Q41" s="95" t="s">
        <v>275</v>
      </c>
      <c r="R41" s="95" t="s">
        <v>275</v>
      </c>
      <c r="S41" s="95" t="s">
        <v>275</v>
      </c>
      <c r="T41" s="95" t="s">
        <v>275</v>
      </c>
      <c r="U41" s="95" t="s">
        <v>275</v>
      </c>
      <c r="V41" s="95" t="s">
        <v>275</v>
      </c>
      <c r="W41" s="95" t="s">
        <v>275</v>
      </c>
      <c r="X41" s="95" t="s">
        <v>275</v>
      </c>
      <c r="Y41" s="95" t="s">
        <v>275</v>
      </c>
      <c r="Z41" s="95" t="s">
        <v>275</v>
      </c>
      <c r="AA41" s="95" t="s">
        <v>275</v>
      </c>
      <c r="AB41" s="95" t="s">
        <v>275</v>
      </c>
      <c r="AC41" s="95" t="s">
        <v>275</v>
      </c>
      <c r="AD41" s="95" t="s">
        <v>275</v>
      </c>
      <c r="AE41" s="95" t="s">
        <v>275</v>
      </c>
      <c r="AF41" s="95" t="s">
        <v>275</v>
      </c>
      <c r="AG41" s="95" t="s">
        <v>275</v>
      </c>
      <c r="AH41" s="95" t="s">
        <v>275</v>
      </c>
      <c r="AI41" s="95" t="s">
        <v>275</v>
      </c>
      <c r="AJ41" s="95" t="s">
        <v>275</v>
      </c>
      <c r="AK41" s="95" t="s">
        <v>275</v>
      </c>
      <c r="AL41" s="95" t="s">
        <v>275</v>
      </c>
      <c r="AM41" s="95" t="s">
        <v>275</v>
      </c>
      <c r="AN41" s="95" t="s">
        <v>275</v>
      </c>
      <c r="AO41" s="95" t="s">
        <v>275</v>
      </c>
      <c r="AP41" s="95" t="s">
        <v>275</v>
      </c>
      <c r="AQ41" s="95" t="s">
        <v>275</v>
      </c>
      <c r="AR41" s="272"/>
      <c r="AS41" s="270"/>
    </row>
    <row r="42" spans="1:45" ht="18">
      <c r="A42" s="329" t="s">
        <v>284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</row>
    <row r="43" spans="1:45" ht="19.8" customHeight="1">
      <c r="A43" s="239"/>
      <c r="B43" s="239"/>
      <c r="C43" s="240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</row>
    <row r="44" spans="1:45" ht="34.049999999999997" customHeight="1">
      <c r="A44" s="318" t="s">
        <v>265</v>
      </c>
      <c r="B44" s="318" t="s">
        <v>285</v>
      </c>
      <c r="C44" s="317" t="s">
        <v>286</v>
      </c>
      <c r="D44" s="243" t="s">
        <v>287</v>
      </c>
      <c r="E44" s="243">
        <f>E49+E53+E57+E61+E65+E69+E73+E77+E96+E100+E104+E108+E112+E116</f>
        <v>1836543.8999999994</v>
      </c>
      <c r="F44" s="243">
        <f>F49+F53+F57+F61+F65+F69+F73+F77+F96+F100+F104+F108+F112+F116</f>
        <v>1084595.7699999996</v>
      </c>
      <c r="G44" s="243">
        <f t="shared" ref="G44:G110" si="14">(F44/E44)*100</f>
        <v>59.056348721095084</v>
      </c>
      <c r="H44" s="243">
        <f>H49+H53+H57+H61+H65+H69+H73+H77+H96+H100+H104+H108+H112+H116</f>
        <v>106528.2</v>
      </c>
      <c r="I44" s="243">
        <f>I49+I53+I57+I61+I65+I69+I73+I77+I96+I100+I104+I108+I112+I116</f>
        <v>106528.2</v>
      </c>
      <c r="J44" s="243">
        <f t="shared" ref="J44:J110" si="15">(I44/H44)*100</f>
        <v>100</v>
      </c>
      <c r="K44" s="243">
        <f>K49+K53+K57+K61+K65+K69+K73+K77+K96+K100+K104+K108+K112+K116</f>
        <v>159503.5</v>
      </c>
      <c r="L44" s="243">
        <f>L49+L53+L57+L61+L65+L69+L73+L77+L96+L100+L104+L108+L112+L116</f>
        <v>161011.30000000002</v>
      </c>
      <c r="M44" s="243">
        <f t="shared" ref="M44:M109" si="16">(L44/K44)*100</f>
        <v>100.94530841016029</v>
      </c>
      <c r="N44" s="243">
        <f>N49+N53+N57+N61+N65+N69+N73+N77+N96+N100+N104+N108+N112+N116</f>
        <v>156521.4</v>
      </c>
      <c r="O44" s="243">
        <f>O49+O53+O57+O61+O65+O69+O73+O77+O96+O100+O104+O108+O112+O116</f>
        <v>157778.74</v>
      </c>
      <c r="P44" s="243">
        <f t="shared" ref="P44:P110" si="17">(O44/N44)*100</f>
        <v>100.80330229604387</v>
      </c>
      <c r="Q44" s="243">
        <f>Q49+Q53+Q57+Q61+Q65+Q69+Q73+Q77+Q96+Q100+Q104+Q108+Q112+Q116</f>
        <v>164209.09999999998</v>
      </c>
      <c r="R44" s="243">
        <f>R49+R53+R57+R61+R65+R69+R73+R77+R96+R100+R104+R108+R112+R116</f>
        <v>165017.46</v>
      </c>
      <c r="S44" s="243">
        <f t="shared" ref="S44:S109" si="18">(R44/Q44)*100</f>
        <v>100.49227478866885</v>
      </c>
      <c r="T44" s="243">
        <f>T49+T53+T57+T61+T65+T69+T73+T77+T96+T100+T104+T108+T112+T116</f>
        <v>110636.20000000001</v>
      </c>
      <c r="U44" s="243">
        <f>U49+U53+U57+U61+U65+U69+U73+U77+U96+U100+U104+U108+U112+U116</f>
        <v>162033.29999999999</v>
      </c>
      <c r="V44" s="243">
        <f t="shared" ref="V44:V110" si="19">(U44/T44)*100</f>
        <v>146.45595203016734</v>
      </c>
      <c r="W44" s="243">
        <f>W49+W53+W57+W61+W65+W69+W73+W77+W96+W100+W104+W108+W112+W116</f>
        <v>218826.4</v>
      </c>
      <c r="X44" s="243">
        <f>X49+X53+X57+X61+X65+X69+X73+X77+X96+X100+X104+X108+X112+X116</f>
        <v>187713.87</v>
      </c>
      <c r="Y44" s="243">
        <f t="shared" ref="Y44:Y110" si="20">(X44/W44)*100</f>
        <v>85.782094847788017</v>
      </c>
      <c r="Z44" s="243">
        <f>Z49+Z53+Z57+Z61+Z65+Z69+Z73+Z77+Z96+Z100+Z104+Z108+Z112+Z116</f>
        <v>152920.70000000004</v>
      </c>
      <c r="AA44" s="243">
        <f>AA49+AA53+AA57+AA61+AA65+AA69+AA73+AA77+AA96+AA100+AA104+AA108+AA112+AA116</f>
        <v>144512.9</v>
      </c>
      <c r="AB44" s="243">
        <f t="shared" ref="AB44:AB110" si="21">(AA44/Z44)*100</f>
        <v>94.501856190823048</v>
      </c>
      <c r="AC44" s="243">
        <f>AC49+AC53+AC57+AC61+AC65+AC69+AC73+AC77+AC96+AC100+AC104+AC108+AC112+AC116</f>
        <v>70550.700000000012</v>
      </c>
      <c r="AD44" s="243">
        <f>AD49+AD53+AD57+AD61+AD65+AD69+AD73+AD77+AD96+AD100+AD104+AD108+AD112+AD116</f>
        <v>0</v>
      </c>
      <c r="AE44" s="243">
        <f t="shared" ref="AE44:AE110" si="22">(AD44/AC44)*100</f>
        <v>0</v>
      </c>
      <c r="AF44" s="243">
        <f>AF49+AF53+AF57+AF61+AF65+AF69+AF73+AF77+AF96+AF100+AF104+AF108+AF112+AF116</f>
        <v>84778.7</v>
      </c>
      <c r="AG44" s="243">
        <f>AG49+AG53+AG57+AG61+AG65+AG69+AG73+AG77+AG96+AG100+AG104+AG108+AG112+AG116</f>
        <v>0</v>
      </c>
      <c r="AH44" s="243">
        <f t="shared" ref="AH44:AH110" si="23">(AG44/AF44)*100</f>
        <v>0</v>
      </c>
      <c r="AI44" s="243">
        <f>AI49+AI53+AI57+AI61+AI65+AI69+AI73+AI77+AI96+AI100+AI104+AI108+AI112+AI116</f>
        <v>137514.5</v>
      </c>
      <c r="AJ44" s="243">
        <f>AJ49+AJ53+AJ57+AJ61+AJ65+AJ69+AJ73+AJ77+AJ96+AJ100+AJ104+AJ108+AJ112+AJ116</f>
        <v>0</v>
      </c>
      <c r="AK44" s="243">
        <f t="shared" ref="AK44:AK110" si="24">(AJ44/AI44)*100</f>
        <v>0</v>
      </c>
      <c r="AL44" s="243">
        <f>AL49+AL53+AL57+AL61+AL65+AL69+AL73+AL77+AL96+AL100+AL104+AL108+AL112+AL116</f>
        <v>141713</v>
      </c>
      <c r="AM44" s="243">
        <f>AM49+AM53+AM57+AM61+AM65+AM69+AM73+AM77+AM96+AM100+AM104+AM108+AM112+AM116</f>
        <v>0</v>
      </c>
      <c r="AN44" s="243">
        <f t="shared" ref="AN44:AN110" si="25">(AM44/AL44)*100</f>
        <v>0</v>
      </c>
      <c r="AO44" s="243">
        <f>AO49+AO53+AO57+AO61+AO65+AO69+AO73+AO77+AO96+AO100+AO104+AO108+AO112+AO116</f>
        <v>332841.5</v>
      </c>
      <c r="AP44" s="243">
        <f>AP49+AP53+AP57+AP61+AP65+AP69+AP73+AP77+AP96+AP100+AP104+AP108+AP112+AP116</f>
        <v>0</v>
      </c>
      <c r="AQ44" s="243">
        <f t="shared" ref="AQ44:AQ110" si="26">(AP44/AO44)*100</f>
        <v>0</v>
      </c>
      <c r="AR44" s="252"/>
    </row>
    <row r="45" spans="1:45" ht="34.049999999999997" customHeight="1">
      <c r="A45" s="318"/>
      <c r="B45" s="318"/>
      <c r="C45" s="317"/>
      <c r="D45" s="243" t="s">
        <v>37</v>
      </c>
      <c r="E45" s="243">
        <f>E78</f>
        <v>15525</v>
      </c>
      <c r="F45" s="243">
        <f>F78</f>
        <v>0</v>
      </c>
      <c r="G45" s="243">
        <f t="shared" si="14"/>
        <v>0</v>
      </c>
      <c r="H45" s="243">
        <f>H78</f>
        <v>0</v>
      </c>
      <c r="I45" s="243">
        <f>I78</f>
        <v>0</v>
      </c>
      <c r="J45" s="243" t="e">
        <f t="shared" si="15"/>
        <v>#DIV/0!</v>
      </c>
      <c r="K45" s="243">
        <f>K78</f>
        <v>0</v>
      </c>
      <c r="L45" s="243">
        <f>L78</f>
        <v>0</v>
      </c>
      <c r="M45" s="243" t="e">
        <f t="shared" si="16"/>
        <v>#DIV/0!</v>
      </c>
      <c r="N45" s="243">
        <f>N78</f>
        <v>0</v>
      </c>
      <c r="O45" s="243">
        <f>O78</f>
        <v>0</v>
      </c>
      <c r="P45" s="243" t="e">
        <f t="shared" si="17"/>
        <v>#DIV/0!</v>
      </c>
      <c r="Q45" s="243">
        <f>Q78</f>
        <v>0</v>
      </c>
      <c r="R45" s="243">
        <f>R78</f>
        <v>0</v>
      </c>
      <c r="S45" s="243" t="e">
        <f t="shared" si="18"/>
        <v>#DIV/0!</v>
      </c>
      <c r="T45" s="243">
        <f>T78</f>
        <v>0</v>
      </c>
      <c r="U45" s="243">
        <f>U78</f>
        <v>0</v>
      </c>
      <c r="V45" s="243" t="e">
        <f t="shared" si="19"/>
        <v>#DIV/0!</v>
      </c>
      <c r="W45" s="243">
        <f>W78</f>
        <v>0</v>
      </c>
      <c r="X45" s="243">
        <f>X78</f>
        <v>0</v>
      </c>
      <c r="Y45" s="243" t="e">
        <f t="shared" si="20"/>
        <v>#DIV/0!</v>
      </c>
      <c r="Z45" s="243">
        <f>Z78</f>
        <v>0</v>
      </c>
      <c r="AA45" s="243">
        <f>AA78</f>
        <v>0</v>
      </c>
      <c r="AB45" s="243" t="e">
        <f t="shared" si="21"/>
        <v>#DIV/0!</v>
      </c>
      <c r="AC45" s="243">
        <f>AC78</f>
        <v>0</v>
      </c>
      <c r="AD45" s="243">
        <f>AD78</f>
        <v>0</v>
      </c>
      <c r="AE45" s="243" t="e">
        <f t="shared" si="22"/>
        <v>#DIV/0!</v>
      </c>
      <c r="AF45" s="243">
        <f>AF78</f>
        <v>0</v>
      </c>
      <c r="AG45" s="243">
        <f>AG78</f>
        <v>0</v>
      </c>
      <c r="AH45" s="243" t="e">
        <f t="shared" si="23"/>
        <v>#DIV/0!</v>
      </c>
      <c r="AI45" s="243">
        <f>AI78</f>
        <v>0</v>
      </c>
      <c r="AJ45" s="243">
        <f>AJ78</f>
        <v>0</v>
      </c>
      <c r="AK45" s="243" t="e">
        <f t="shared" si="24"/>
        <v>#DIV/0!</v>
      </c>
      <c r="AL45" s="243">
        <f>AL78</f>
        <v>0</v>
      </c>
      <c r="AM45" s="243">
        <f>AM78</f>
        <v>0</v>
      </c>
      <c r="AN45" s="243" t="e">
        <f t="shared" si="25"/>
        <v>#DIV/0!</v>
      </c>
      <c r="AO45" s="243">
        <f>AO78</f>
        <v>15525</v>
      </c>
      <c r="AP45" s="243">
        <f>AP78</f>
        <v>0</v>
      </c>
      <c r="AQ45" s="243">
        <f>(AP45/AO45)*100</f>
        <v>0</v>
      </c>
      <c r="AR45" s="252"/>
    </row>
    <row r="46" spans="1:45" ht="34.049999999999997" customHeight="1">
      <c r="A46" s="318"/>
      <c r="B46" s="318"/>
      <c r="C46" s="317"/>
      <c r="D46" s="243" t="s">
        <v>2</v>
      </c>
      <c r="E46" s="243">
        <f>E50+E54+E58+E62+E66+E70+E74+E79+E97+E101+E105+E109+E113+E117</f>
        <v>1410197.5999999999</v>
      </c>
      <c r="F46" s="243">
        <f>F50+F54+F58+F62+F66+F70+F74+F79+F97+F101+F105+F109+F113+F117</f>
        <v>881115.53999999992</v>
      </c>
      <c r="G46" s="243">
        <f t="shared" si="14"/>
        <v>62.481707528079752</v>
      </c>
      <c r="H46" s="243">
        <f>H50+H54+H58+H62+H66+H70+H74+H79+H97+H101+H105+H109+H113+H117</f>
        <v>81387.5</v>
      </c>
      <c r="I46" s="243">
        <f>I50+I54+I58+I62+I66+I70+I74+I79+I97+I101+I105+I109+I113+I117</f>
        <v>81387.5</v>
      </c>
      <c r="J46" s="243">
        <f t="shared" si="15"/>
        <v>100</v>
      </c>
      <c r="K46" s="243">
        <f>K50+K54+K58+K62+K66+K70+K74+K79+K97+K101+K105+K109+K113+K117</f>
        <v>125113.40000000001</v>
      </c>
      <c r="L46" s="243">
        <f>L50+L54+L58+L62+L66+L70+L74+L79+L97+L101+L105+L109+L113+L117</f>
        <v>126394.8</v>
      </c>
      <c r="M46" s="243">
        <f t="shared" si="16"/>
        <v>101.02419085405721</v>
      </c>
      <c r="N46" s="243">
        <f>N50+N54+N58+N62+N66+N70+N74+N79+N97+N101+N105+N109+N113+N117</f>
        <v>124184.2</v>
      </c>
      <c r="O46" s="243">
        <f>O50+O54+O58+O62+O66+O70+O74+O79+O97+O101+O105+O109+O113+O117</f>
        <v>124404.29999999999</v>
      </c>
      <c r="P46" s="243">
        <f t="shared" si="17"/>
        <v>100.17723671771448</v>
      </c>
      <c r="Q46" s="243">
        <f>Q50+Q54+Q58+Q62+Q66+Q70+Q74+Q79+Q97+Q101+Q105+Q109+Q113+Q117</f>
        <v>111100</v>
      </c>
      <c r="R46" s="243">
        <f>R50+R54+R58+R62+R66+R70+R74+R79+R97+R101+R105+R109+R113+R117</f>
        <v>110382.12000000001</v>
      </c>
      <c r="S46" s="243">
        <f t="shared" si="18"/>
        <v>99.353843384338447</v>
      </c>
      <c r="T46" s="243">
        <f>T50+T54+T58+T62+T66+T70+T74+T79+T97+T101+T105+T109+T113+T117</f>
        <v>90790</v>
      </c>
      <c r="U46" s="243">
        <f>U50+U54+U58+U62+U66+U70+U74+U79+U97+U101+U105+U109+U113+U117</f>
        <v>153174.39999999999</v>
      </c>
      <c r="V46" s="243">
        <f t="shared" si="19"/>
        <v>168.71285383852847</v>
      </c>
      <c r="W46" s="243">
        <f>W50+W54+W58+W62+W66+W70+W74+W79+W97+W101+W105+W109+W113+W117</f>
        <v>197104.8</v>
      </c>
      <c r="X46" s="243">
        <f>X50+X54+X58+X62+X66+X70+X74+X79+X97+X101+X105+X109+X113+X117</f>
        <v>169894.6</v>
      </c>
      <c r="Y46" s="243">
        <f t="shared" si="20"/>
        <v>86.195059683985377</v>
      </c>
      <c r="Z46" s="243">
        <f>Z50+Z54+Z58+Z62+Z66+Z70+Z74+Z79+Z97+Z101+Z105+Z109+Z113+Z117</f>
        <v>122523</v>
      </c>
      <c r="AA46" s="243">
        <f>AA50+AA54+AA58+AA62+AA66+AA70+AA74+AA79+AA97+AA101+AA105+AA109+AA113+AA117</f>
        <v>115477.81999999999</v>
      </c>
      <c r="AB46" s="243">
        <f t="shared" si="21"/>
        <v>94.249912261371321</v>
      </c>
      <c r="AC46" s="243">
        <f>AC50+AC54+AC58+AC62+AC66+AC70+AC74+AC79+AC97+AC101+AC105+AC109+AC113+AC117</f>
        <v>58414.5</v>
      </c>
      <c r="AD46" s="243">
        <f>AD50+AD54+AD58+AD62+AD66+AD70+AD74+AD79+AD97+AD101+AD105+AD109+AD113+AD117</f>
        <v>0</v>
      </c>
      <c r="AE46" s="243">
        <f t="shared" si="22"/>
        <v>0</v>
      </c>
      <c r="AF46" s="243">
        <f>AF50+AF54+AF58+AF62+AF66+AF70+AF74+AF79+AF97+AF101+AF105+AF109+AF113+AF117</f>
        <v>67765.5</v>
      </c>
      <c r="AG46" s="243">
        <f>AG50+AG54+AG58+AG62+AG66+AG70+AG74+AG79+AG97+AG101+AG105+AG109+AG113+AG117</f>
        <v>0</v>
      </c>
      <c r="AH46" s="243">
        <f t="shared" si="23"/>
        <v>0</v>
      </c>
      <c r="AI46" s="243">
        <f>AI50+AI54+AI58+AI62+AI66+AI70+AI74+AI79+AI97+AI101+AI105+AI109+AI113+AI117</f>
        <v>103433</v>
      </c>
      <c r="AJ46" s="243">
        <f>AJ50+AJ54+AJ58+AJ62+AJ66+AJ70+AJ74+AJ79+AJ97+AJ101+AJ105+AJ109+AJ113+AJ117</f>
        <v>0</v>
      </c>
      <c r="AK46" s="243">
        <f t="shared" si="24"/>
        <v>0</v>
      </c>
      <c r="AL46" s="243">
        <f>AL50+AL54+AL58+AL62+AL66+AL70+AL74+AL79+AL97+AL101+AL105+AL109+AL113+AL117</f>
        <v>112941.8</v>
      </c>
      <c r="AM46" s="243">
        <f>AM50+AM54+AM58+AM62+AM66+AM70+AM74+AM79+AM97+AM101+AM105+AM109+AM113+AM117</f>
        <v>0</v>
      </c>
      <c r="AN46" s="243">
        <f t="shared" si="25"/>
        <v>0</v>
      </c>
      <c r="AO46" s="243">
        <f>AO50+AO54+AO58+AO62+AO66+AO70+AO74+AO79+AO97+AO101+AO105+AO109+AO113+AO117</f>
        <v>215439.9</v>
      </c>
      <c r="AP46" s="243">
        <f>AP50+AP54+AP58+AP62+AP66+AP70+AP74+AP79+AP97+AP101+AP105+AP109+AP113+AP117</f>
        <v>0</v>
      </c>
      <c r="AQ46" s="243">
        <f t="shared" si="26"/>
        <v>0</v>
      </c>
      <c r="AR46" s="252"/>
    </row>
    <row r="47" spans="1:45" ht="34.049999999999997" customHeight="1">
      <c r="A47" s="318"/>
      <c r="B47" s="318"/>
      <c r="C47" s="317"/>
      <c r="D47" s="243" t="s">
        <v>43</v>
      </c>
      <c r="E47" s="243">
        <f>E51+E55+E59+E63+E67+E71+E75+E80+E98+E102+E106+E110+E114+E118</f>
        <v>339581.4</v>
      </c>
      <c r="F47" s="243">
        <f>F51+F55+F59+F63+F67+F71+F75+F80+F98+F102+F106+F110+F114+F118</f>
        <v>186506.35</v>
      </c>
      <c r="G47" s="243">
        <f t="shared" si="14"/>
        <v>54.922428024620892</v>
      </c>
      <c r="H47" s="243">
        <f>H51+H55+H59+H63+H67+H71+H75+H80+H98+H102+H106+H110+H114+H118</f>
        <v>23048.3</v>
      </c>
      <c r="I47" s="243">
        <f>I51+I55+I59+I63+I67+I71+I75+I80+I98+I102+I106+I110+I114+I118</f>
        <v>23048.3</v>
      </c>
      <c r="J47" s="243">
        <f t="shared" si="15"/>
        <v>100</v>
      </c>
      <c r="K47" s="243">
        <f>K51+K55+K59+K63+K67+K71+K75+K80+K98+K102+K106+K110+K114+K118</f>
        <v>29058.9</v>
      </c>
      <c r="L47" s="243">
        <f>L51+L55+L59+L63+L67+L71+L75+L80+L98+L102+L106+L110+L114+L118</f>
        <v>29230.3</v>
      </c>
      <c r="M47" s="243">
        <f t="shared" si="16"/>
        <v>100.58983650447884</v>
      </c>
      <c r="N47" s="243">
        <f>N51+N55+N59+N63+N67+N71+N75+N80+N98+N102+N106+N110+N114+N118</f>
        <v>27330.999999999996</v>
      </c>
      <c r="O47" s="243">
        <f>O51+O55+O59+O63+O67+O71+O75+O80+O98+O102+O106+O110+O114+O118</f>
        <v>28134.999999999996</v>
      </c>
      <c r="P47" s="243">
        <f t="shared" si="17"/>
        <v>102.94171453660678</v>
      </c>
      <c r="Q47" s="243">
        <f>Q51+Q55+Q59+Q63+Q67+Q71+Q75+Q80+Q98+Q102+Q106+Q110+Q114+Q118</f>
        <v>50392.200000000004</v>
      </c>
      <c r="R47" s="243">
        <f>R51+R55+R59+R63+R67+R71+R75+R80+R98+R102+R106+R110+R114+R118</f>
        <v>51983.9</v>
      </c>
      <c r="S47" s="243">
        <f t="shared" si="18"/>
        <v>103.1586237552637</v>
      </c>
      <c r="T47" s="243">
        <f>T51+T55+T59+T63+T67+T71+T75+T80+T98+T102+T106+T110+T114+T118</f>
        <v>15633.6</v>
      </c>
      <c r="U47" s="243">
        <f>U51+U55+U59+U63+U67+U71+U75+U80+U98+U102+U106+U110+U114+U118</f>
        <v>7819.4000000000005</v>
      </c>
      <c r="V47" s="243">
        <f t="shared" si="19"/>
        <v>50.016630846382149</v>
      </c>
      <c r="W47" s="243">
        <f>W51+W55+W59+W63+W67+W71+W75+W80+W98+W102+W106+W110+W114+W118</f>
        <v>18509.8</v>
      </c>
      <c r="X47" s="243">
        <f>X51+X55+X59+X63+X67+X71+X75+X80+X98+X102+X106+X110+X114+X118</f>
        <v>17495.47</v>
      </c>
      <c r="Y47" s="243">
        <f t="shared" si="20"/>
        <v>94.520038033906374</v>
      </c>
      <c r="Z47" s="243">
        <f>Z51+Z55+Z59+Z63+Z67+Z71+Z75+Z80+Z98+Z102+Z106+Z110+Z114+Z118</f>
        <v>30183.800000000003</v>
      </c>
      <c r="AA47" s="243">
        <f>AA51+AA55+AA59+AA63+AA67+AA71+AA75+AA80+AA98+AA102+AA106+AA110+AA114+AA118</f>
        <v>28793.98</v>
      </c>
      <c r="AB47" s="243">
        <f t="shared" si="21"/>
        <v>95.395477043977223</v>
      </c>
      <c r="AC47" s="243">
        <f>AC51+AC55+AC59+AC63+AC67+AC71+AC75+AC80+AC98+AC102+AC106+AC110+AC114+AC118</f>
        <v>11717</v>
      </c>
      <c r="AD47" s="243">
        <f>AD51+AD55+AD59+AD63+AD67+AD71+AD75+AD80+AD98+AD102+AD106+AD110+AD114+AD118</f>
        <v>0</v>
      </c>
      <c r="AE47" s="243">
        <f t="shared" si="22"/>
        <v>0</v>
      </c>
      <c r="AF47" s="243">
        <f>AF51+AF55+AF59+AF63+AF67+AF71+AF75+AF80+AF98+AF102+AF106+AF110+AF114+AF118</f>
        <v>14716.699999999999</v>
      </c>
      <c r="AG47" s="243">
        <f>AG51+AG55+AG59+AG63+AG67+AG71+AG75+AG80+AG98+AG102+AG106+AG110+AG114+AG118</f>
        <v>0</v>
      </c>
      <c r="AH47" s="243">
        <f t="shared" si="23"/>
        <v>0</v>
      </c>
      <c r="AI47" s="243">
        <f>AI51+AI55+AI59+AI63+AI67+AI71+AI75+AI80+AI98+AI102+AI106+AI110+AI114+AI118</f>
        <v>28632.1</v>
      </c>
      <c r="AJ47" s="243">
        <f>AJ51+AJ55+AJ59+AJ63+AJ67+AJ71+AJ75+AJ80+AJ98+AJ102+AJ106+AJ110+AJ114+AJ118</f>
        <v>0</v>
      </c>
      <c r="AK47" s="243">
        <f t="shared" si="24"/>
        <v>0</v>
      </c>
      <c r="AL47" s="243">
        <f>AL51+AL55+AL59+AL63+AL67+AL71+AL75+AL80+AL98+AL102+AL106+AL110+AL114+AL118</f>
        <v>25506.400000000001</v>
      </c>
      <c r="AM47" s="243">
        <f>AM51+AM55+AM59+AM63+AM67+AM71+AM75+AM80+AM98+AM102+AM106+AM110+AM114+AM118</f>
        <v>0</v>
      </c>
      <c r="AN47" s="243">
        <f t="shared" si="25"/>
        <v>0</v>
      </c>
      <c r="AO47" s="243">
        <f>AO51+AO55+AO59+AO63+AO67+AO71+AO75+AO80+AO98+AO102+AO106+AO110+AO114+AO118</f>
        <v>64851.6</v>
      </c>
      <c r="AP47" s="243">
        <f>AP51+AP55+AP59+AP63+AP67+AP71+AP75+AP80+AP98+AP102+AP106+AP110+AP114+AP118</f>
        <v>0</v>
      </c>
      <c r="AQ47" s="243">
        <f t="shared" si="26"/>
        <v>0</v>
      </c>
      <c r="AR47" s="252"/>
    </row>
    <row r="48" spans="1:45" ht="34.049999999999997" customHeight="1">
      <c r="A48" s="318"/>
      <c r="B48" s="318"/>
      <c r="C48" s="317"/>
      <c r="D48" s="243" t="s">
        <v>288</v>
      </c>
      <c r="E48" s="243">
        <f>E52+E56+E60+E64+E68+E72+E76+E81+E99+E103+E107+E111+E115+E119</f>
        <v>71239.899999999994</v>
      </c>
      <c r="F48" s="243">
        <f t="shared" ref="F48" si="27">F52+F56+F60+F64+F68+F72+F76+F81+F99+F103+F107+F111+F115</f>
        <v>16973.88</v>
      </c>
      <c r="G48" s="243">
        <f t="shared" si="14"/>
        <v>23.826366965703212</v>
      </c>
      <c r="H48" s="243">
        <f>H52+H56+H60+H64+H68+H72+H76+H81+H99+H103+H107+H111+H115+H119</f>
        <v>2092.4</v>
      </c>
      <c r="I48" s="243">
        <f t="shared" ref="I48" si="28">I52+I56+I60+I64+I68+I72+I76+I81+I99+I103+I107+I111+I115</f>
        <v>2092.4</v>
      </c>
      <c r="J48" s="243">
        <f t="shared" si="15"/>
        <v>100</v>
      </c>
      <c r="K48" s="243">
        <f>K52+K56+K60+K64+K68+K72+K76+K81+K99+K103+K107+K111+K115+K119</f>
        <v>5331.2</v>
      </c>
      <c r="L48" s="243">
        <f t="shared" ref="L48" si="29">L52+L56+L60+L64+L68+L72+L76+L81+L99+L103+L107+L111+L115</f>
        <v>5386.2</v>
      </c>
      <c r="M48" s="243">
        <f t="shared" si="16"/>
        <v>101.03166266506602</v>
      </c>
      <c r="N48" s="243">
        <f>N52+N56+N60+N64+N68+N72+N76+N81+N99+N103+N107+N111+N115+N119</f>
        <v>5006.2</v>
      </c>
      <c r="O48" s="243">
        <f t="shared" ref="O48" si="30">O52+O56+O60+O64+O68+O72+O76+O81+O99+O103+O107+O111+O115</f>
        <v>5239.4399999999996</v>
      </c>
      <c r="P48" s="243">
        <f t="shared" si="17"/>
        <v>104.65902281171347</v>
      </c>
      <c r="Q48" s="243">
        <f>Q52+Q56+Q60+Q64+Q68+Q72+Q76+Q81+Q99+Q103+Q107+Q111+Q115+Q119</f>
        <v>2716.9</v>
      </c>
      <c r="R48" s="243">
        <f t="shared" ref="R48" si="31">R52+R56+R60+R64+R68+R72+R76+R81+R99+R103+R107+R111+R115</f>
        <v>2651.44</v>
      </c>
      <c r="S48" s="243">
        <f t="shared" si="18"/>
        <v>97.59063638705878</v>
      </c>
      <c r="T48" s="243">
        <f>T52+T56+T60+T64+T68+T72+T76+T81+T99+T103+T107+T111+T115+T119</f>
        <v>4212.6000000000004</v>
      </c>
      <c r="U48" s="243">
        <f t="shared" ref="U48" si="32">U52+U56+U60+U64+U68+U72+U76+U81+U99+U103+U107+U111+U115</f>
        <v>1039.5</v>
      </c>
      <c r="V48" s="243">
        <f t="shared" si="19"/>
        <v>24.67597208374875</v>
      </c>
      <c r="W48" s="243">
        <f>W52+W56+W60+W64+W68+W72+W76+W81+W99+W103+W107+W111+W115+W119</f>
        <v>3211.7999999999997</v>
      </c>
      <c r="X48" s="243">
        <f t="shared" ref="X48" si="33">X52+X56+X60+X64+X68+X72+X76+X81+X99+X103+X107+X111+X115</f>
        <v>323.8</v>
      </c>
      <c r="Y48" s="243">
        <f t="shared" si="20"/>
        <v>10.081574195155365</v>
      </c>
      <c r="Z48" s="243">
        <f>Z52+Z56+Z60+Z64+Z68+Z72+Z76+Z81+Z99+Z103+Z107+Z111+Z115+Z119</f>
        <v>213.9</v>
      </c>
      <c r="AA48" s="243">
        <f t="shared" ref="AA48" si="34">AA52+AA56+AA60+AA64+AA68+AA72+AA76+AA81+AA99+AA103+AA107+AA111+AA115</f>
        <v>241.10000000000002</v>
      </c>
      <c r="AB48" s="243">
        <f t="shared" si="21"/>
        <v>112.71622253389435</v>
      </c>
      <c r="AC48" s="243">
        <f>AC52+AC56+AC60+AC64+AC68+AC72+AC76+AC81+AC99+AC103+AC107+AC111+AC115+AC119</f>
        <v>419.20000000000005</v>
      </c>
      <c r="AD48" s="243">
        <f t="shared" ref="AD48" si="35">AD52+AD56+AD60+AD64+AD68+AD72+AD76+AD81+AD99+AD103+AD107+AD111+AD115</f>
        <v>0</v>
      </c>
      <c r="AE48" s="243">
        <f t="shared" si="22"/>
        <v>0</v>
      </c>
      <c r="AF48" s="243">
        <f>AF52+AF56+AF60+AF64+AF68+AF72+AF76+AF81+AF99+AF103+AF107+AF111+AF115+AF119</f>
        <v>2296.5</v>
      </c>
      <c r="AG48" s="243">
        <f t="shared" ref="AG48" si="36">AG52+AG56+AG60+AG64+AG68+AG72+AG76+AG81+AG99+AG103+AG107+AG111+AG115</f>
        <v>0</v>
      </c>
      <c r="AH48" s="243">
        <f t="shared" si="23"/>
        <v>0</v>
      </c>
      <c r="AI48" s="243">
        <f>AI52+AI56+AI60+AI64+AI68+AI72+AI76+AI81+AI99+AI103+AI107+AI111+AI115+AI119</f>
        <v>5449.4</v>
      </c>
      <c r="AJ48" s="243">
        <f t="shared" ref="AJ48" si="37">AJ52+AJ56+AJ60+AJ64+AJ68+AJ72+AJ76+AJ81+AJ99+AJ103+AJ107+AJ111+AJ115</f>
        <v>0</v>
      </c>
      <c r="AK48" s="243">
        <f t="shared" si="24"/>
        <v>0</v>
      </c>
      <c r="AL48" s="243">
        <f>AL52+AL56+AL60+AL64+AL68+AL72+AL76+AL81+AL99+AL103+AL107+AL111+AL115+AL119</f>
        <v>3264.8</v>
      </c>
      <c r="AM48" s="243">
        <f t="shared" ref="AM48" si="38">AM52+AM56+AM60+AM64+AM68+AM72+AM76+AM81+AM99+AM103+AM107+AM111+AM115</f>
        <v>0</v>
      </c>
      <c r="AN48" s="243">
        <f t="shared" si="25"/>
        <v>0</v>
      </c>
      <c r="AO48" s="243">
        <f>AO52+AO56+AO60+AO64+AO68+AO72+AO76+AO81+AO99+AO103+AO107+AO111+AO115+AO119</f>
        <v>37025</v>
      </c>
      <c r="AP48" s="243">
        <f t="shared" ref="AP48" si="39">AP52+AP56+AP60+AP64+AP68+AP72+AP76+AP81+AP99+AP103+AP107+AP111+AP115</f>
        <v>0</v>
      </c>
      <c r="AQ48" s="243">
        <f t="shared" si="26"/>
        <v>0</v>
      </c>
      <c r="AR48" s="252"/>
    </row>
    <row r="49" spans="1:45" ht="34.049999999999997" customHeight="1">
      <c r="A49" s="318" t="s">
        <v>1</v>
      </c>
      <c r="B49" s="318" t="s">
        <v>290</v>
      </c>
      <c r="C49" s="317" t="s">
        <v>289</v>
      </c>
      <c r="D49" s="243" t="s">
        <v>287</v>
      </c>
      <c r="E49" s="243">
        <f>E50+E51+E52</f>
        <v>560</v>
      </c>
      <c r="F49" s="243">
        <f t="shared" ref="F49:AP49" si="40">F50+F51+F52</f>
        <v>553.57999999999993</v>
      </c>
      <c r="G49" s="243">
        <f t="shared" si="14"/>
        <v>98.853571428571414</v>
      </c>
      <c r="H49" s="243">
        <f t="shared" si="40"/>
        <v>102.1</v>
      </c>
      <c r="I49" s="243">
        <f t="shared" si="40"/>
        <v>102.1</v>
      </c>
      <c r="J49" s="243">
        <f t="shared" si="15"/>
        <v>100</v>
      </c>
      <c r="K49" s="243">
        <f t="shared" ref="K49" si="41">K50+K51+K52</f>
        <v>194.9</v>
      </c>
      <c r="L49" s="243">
        <f t="shared" si="40"/>
        <v>195.7</v>
      </c>
      <c r="M49" s="243">
        <f t="shared" si="16"/>
        <v>100.41046690610568</v>
      </c>
      <c r="N49" s="243">
        <f t="shared" ref="N49" si="42">N50+N51+N52</f>
        <v>10</v>
      </c>
      <c r="O49" s="243">
        <f t="shared" si="40"/>
        <v>10</v>
      </c>
      <c r="P49" s="243">
        <f t="shared" si="17"/>
        <v>100</v>
      </c>
      <c r="Q49" s="243">
        <f t="shared" ref="Q49" si="43">Q50+Q51+Q52</f>
        <v>26.8</v>
      </c>
      <c r="R49" s="243">
        <f t="shared" si="40"/>
        <v>26.8</v>
      </c>
      <c r="S49" s="243">
        <f t="shared" si="18"/>
        <v>100</v>
      </c>
      <c r="T49" s="243">
        <f t="shared" ref="T49" si="44">T50+T51+T52</f>
        <v>18</v>
      </c>
      <c r="U49" s="243">
        <f t="shared" si="40"/>
        <v>0</v>
      </c>
      <c r="V49" s="243">
        <f t="shared" si="19"/>
        <v>0</v>
      </c>
      <c r="W49" s="243">
        <f t="shared" ref="W49" si="45">W50+W51+W52</f>
        <v>20</v>
      </c>
      <c r="X49" s="243">
        <f t="shared" si="40"/>
        <v>0</v>
      </c>
      <c r="Y49" s="243">
        <f t="shared" si="20"/>
        <v>0</v>
      </c>
      <c r="Z49" s="243">
        <f t="shared" ref="Z49" si="46">Z50+Z51+Z52</f>
        <v>131.4</v>
      </c>
      <c r="AA49" s="243">
        <f t="shared" si="40"/>
        <v>218.98</v>
      </c>
      <c r="AB49" s="243">
        <f t="shared" si="21"/>
        <v>166.65144596651444</v>
      </c>
      <c r="AC49" s="243">
        <f t="shared" si="40"/>
        <v>17</v>
      </c>
      <c r="AD49" s="243">
        <f t="shared" si="40"/>
        <v>0</v>
      </c>
      <c r="AE49" s="243">
        <f t="shared" si="22"/>
        <v>0</v>
      </c>
      <c r="AF49" s="243">
        <f t="shared" si="40"/>
        <v>0</v>
      </c>
      <c r="AG49" s="243">
        <f t="shared" si="40"/>
        <v>0</v>
      </c>
      <c r="AH49" s="243" t="e">
        <f t="shared" si="23"/>
        <v>#DIV/0!</v>
      </c>
      <c r="AI49" s="243">
        <f t="shared" si="40"/>
        <v>39.799999999999997</v>
      </c>
      <c r="AJ49" s="243">
        <f t="shared" si="40"/>
        <v>0</v>
      </c>
      <c r="AK49" s="243">
        <f t="shared" si="24"/>
        <v>0</v>
      </c>
      <c r="AL49" s="243">
        <f t="shared" si="40"/>
        <v>0</v>
      </c>
      <c r="AM49" s="243">
        <f t="shared" si="40"/>
        <v>0</v>
      </c>
      <c r="AN49" s="243" t="e">
        <f t="shared" si="25"/>
        <v>#DIV/0!</v>
      </c>
      <c r="AO49" s="243">
        <f t="shared" si="40"/>
        <v>0</v>
      </c>
      <c r="AP49" s="243">
        <f t="shared" si="40"/>
        <v>0</v>
      </c>
      <c r="AQ49" s="243" t="e">
        <f t="shared" si="26"/>
        <v>#DIV/0!</v>
      </c>
      <c r="AR49" s="252"/>
    </row>
    <row r="50" spans="1:45" ht="34.049999999999997" customHeight="1">
      <c r="A50" s="318"/>
      <c r="B50" s="318"/>
      <c r="C50" s="317"/>
      <c r="D50" s="243" t="s">
        <v>2</v>
      </c>
      <c r="E50" s="243">
        <f t="shared" ref="E50:F64" si="47">H50+K50+N50+Q50+T50+W50+Z50+AC50+AF50+AI50+AL50+AO50</f>
        <v>0</v>
      </c>
      <c r="F50" s="243">
        <f t="shared" si="47"/>
        <v>0</v>
      </c>
      <c r="G50" s="243" t="e">
        <f t="shared" si="14"/>
        <v>#DIV/0!</v>
      </c>
      <c r="H50" s="95">
        <v>0</v>
      </c>
      <c r="I50" s="95">
        <v>0</v>
      </c>
      <c r="J50" s="243" t="e">
        <f t="shared" si="15"/>
        <v>#DIV/0!</v>
      </c>
      <c r="K50" s="95">
        <v>0</v>
      </c>
      <c r="L50" s="95">
        <v>0</v>
      </c>
      <c r="M50" s="243" t="e">
        <f t="shared" si="16"/>
        <v>#DIV/0!</v>
      </c>
      <c r="N50" s="95">
        <v>0</v>
      </c>
      <c r="O50" s="95">
        <v>0</v>
      </c>
      <c r="P50" s="243" t="e">
        <f t="shared" si="17"/>
        <v>#DIV/0!</v>
      </c>
      <c r="Q50" s="95">
        <v>0</v>
      </c>
      <c r="R50" s="95">
        <v>0</v>
      </c>
      <c r="S50" s="243" t="e">
        <f t="shared" si="18"/>
        <v>#DIV/0!</v>
      </c>
      <c r="T50" s="95">
        <v>0</v>
      </c>
      <c r="U50" s="95">
        <v>0</v>
      </c>
      <c r="V50" s="243" t="e">
        <f t="shared" si="19"/>
        <v>#DIV/0!</v>
      </c>
      <c r="W50" s="95">
        <v>0</v>
      </c>
      <c r="X50" s="95">
        <v>0</v>
      </c>
      <c r="Y50" s="243" t="e">
        <f t="shared" si="20"/>
        <v>#DIV/0!</v>
      </c>
      <c r="Z50" s="95">
        <v>0</v>
      </c>
      <c r="AA50" s="95">
        <v>0</v>
      </c>
      <c r="AB50" s="243" t="e">
        <f t="shared" si="21"/>
        <v>#DIV/0!</v>
      </c>
      <c r="AC50" s="95">
        <v>0</v>
      </c>
      <c r="AD50" s="95">
        <v>0</v>
      </c>
      <c r="AE50" s="243" t="e">
        <f t="shared" si="22"/>
        <v>#DIV/0!</v>
      </c>
      <c r="AF50" s="95">
        <v>0</v>
      </c>
      <c r="AG50" s="95">
        <v>0</v>
      </c>
      <c r="AH50" s="243" t="e">
        <f t="shared" si="23"/>
        <v>#DIV/0!</v>
      </c>
      <c r="AI50" s="95">
        <v>0</v>
      </c>
      <c r="AJ50" s="95">
        <v>0</v>
      </c>
      <c r="AK50" s="243" t="e">
        <f t="shared" si="24"/>
        <v>#DIV/0!</v>
      </c>
      <c r="AL50" s="95">
        <v>0</v>
      </c>
      <c r="AM50" s="95">
        <v>0</v>
      </c>
      <c r="AN50" s="243" t="e">
        <f t="shared" si="25"/>
        <v>#DIV/0!</v>
      </c>
      <c r="AO50" s="95">
        <v>0</v>
      </c>
      <c r="AP50" s="95">
        <v>0</v>
      </c>
      <c r="AQ50" s="243" t="e">
        <f t="shared" si="26"/>
        <v>#DIV/0!</v>
      </c>
      <c r="AR50" s="252"/>
    </row>
    <row r="51" spans="1:45" ht="34.049999999999997" customHeight="1">
      <c r="A51" s="318"/>
      <c r="B51" s="318"/>
      <c r="C51" s="317"/>
      <c r="D51" s="243" t="s">
        <v>43</v>
      </c>
      <c r="E51" s="243">
        <f t="shared" si="47"/>
        <v>560</v>
      </c>
      <c r="F51" s="243">
        <f t="shared" si="47"/>
        <v>553.57999999999993</v>
      </c>
      <c r="G51" s="243">
        <f t="shared" si="14"/>
        <v>98.853571428571414</v>
      </c>
      <c r="H51" s="95">
        <v>102.1</v>
      </c>
      <c r="I51" s="95">
        <v>102.1</v>
      </c>
      <c r="J51" s="243">
        <f t="shared" si="15"/>
        <v>100</v>
      </c>
      <c r="K51" s="95">
        <v>194.9</v>
      </c>
      <c r="L51" s="95">
        <v>195.7</v>
      </c>
      <c r="M51" s="243">
        <f t="shared" si="16"/>
        <v>100.41046690610568</v>
      </c>
      <c r="N51" s="95">
        <v>10</v>
      </c>
      <c r="O51" s="95">
        <v>10</v>
      </c>
      <c r="P51" s="243">
        <f t="shared" si="17"/>
        <v>100</v>
      </c>
      <c r="Q51" s="95">
        <v>26.8</v>
      </c>
      <c r="R51" s="95">
        <v>26.8</v>
      </c>
      <c r="S51" s="243">
        <f t="shared" si="18"/>
        <v>100</v>
      </c>
      <c r="T51" s="95">
        <v>18</v>
      </c>
      <c r="U51" s="95">
        <v>0</v>
      </c>
      <c r="V51" s="243">
        <f t="shared" si="19"/>
        <v>0</v>
      </c>
      <c r="W51" s="95">
        <v>20</v>
      </c>
      <c r="X51" s="95">
        <v>0</v>
      </c>
      <c r="Y51" s="243">
        <f t="shared" si="20"/>
        <v>0</v>
      </c>
      <c r="Z51" s="95">
        <f>293.3-161.9</f>
        <v>131.4</v>
      </c>
      <c r="AA51" s="95">
        <v>218.98</v>
      </c>
      <c r="AB51" s="243">
        <f t="shared" si="21"/>
        <v>166.65144596651444</v>
      </c>
      <c r="AC51" s="95">
        <v>17</v>
      </c>
      <c r="AD51" s="95">
        <v>0</v>
      </c>
      <c r="AE51" s="243">
        <f t="shared" si="22"/>
        <v>0</v>
      </c>
      <c r="AF51" s="95">
        <v>0</v>
      </c>
      <c r="AG51" s="95"/>
      <c r="AH51" s="243" t="e">
        <f t="shared" si="23"/>
        <v>#DIV/0!</v>
      </c>
      <c r="AI51" s="95">
        <v>39.799999999999997</v>
      </c>
      <c r="AJ51" s="95">
        <v>0</v>
      </c>
      <c r="AK51" s="243">
        <f t="shared" si="24"/>
        <v>0</v>
      </c>
      <c r="AL51" s="95">
        <v>0</v>
      </c>
      <c r="AM51" s="95">
        <v>0</v>
      </c>
      <c r="AN51" s="243" t="e">
        <f t="shared" si="25"/>
        <v>#DIV/0!</v>
      </c>
      <c r="AO51" s="95">
        <v>0</v>
      </c>
      <c r="AP51" s="95"/>
      <c r="AQ51" s="243" t="e">
        <f t="shared" si="26"/>
        <v>#DIV/0!</v>
      </c>
      <c r="AR51" s="252"/>
    </row>
    <row r="52" spans="1:45" ht="34.049999999999997" customHeight="1">
      <c r="A52" s="318"/>
      <c r="B52" s="318"/>
      <c r="C52" s="317"/>
      <c r="D52" s="243" t="s">
        <v>288</v>
      </c>
      <c r="E52" s="243">
        <f t="shared" si="47"/>
        <v>0</v>
      </c>
      <c r="F52" s="243">
        <f t="shared" si="47"/>
        <v>0</v>
      </c>
      <c r="G52" s="243" t="e">
        <f t="shared" si="14"/>
        <v>#DIV/0!</v>
      </c>
      <c r="H52" s="95">
        <v>0</v>
      </c>
      <c r="I52" s="95">
        <v>0</v>
      </c>
      <c r="J52" s="243" t="e">
        <f t="shared" si="15"/>
        <v>#DIV/0!</v>
      </c>
      <c r="K52" s="95">
        <v>0</v>
      </c>
      <c r="L52" s="95">
        <v>0</v>
      </c>
      <c r="M52" s="243" t="e">
        <f t="shared" si="16"/>
        <v>#DIV/0!</v>
      </c>
      <c r="N52" s="95">
        <v>0</v>
      </c>
      <c r="O52" s="95">
        <v>0</v>
      </c>
      <c r="P52" s="243" t="e">
        <f t="shared" si="17"/>
        <v>#DIV/0!</v>
      </c>
      <c r="Q52" s="95">
        <v>0</v>
      </c>
      <c r="R52" s="95">
        <v>0</v>
      </c>
      <c r="S52" s="243" t="e">
        <f t="shared" si="18"/>
        <v>#DIV/0!</v>
      </c>
      <c r="T52" s="95">
        <v>0</v>
      </c>
      <c r="U52" s="95">
        <v>0</v>
      </c>
      <c r="V52" s="243" t="e">
        <f t="shared" si="19"/>
        <v>#DIV/0!</v>
      </c>
      <c r="W52" s="95">
        <v>0</v>
      </c>
      <c r="X52" s="95">
        <v>0</v>
      </c>
      <c r="Y52" s="243" t="e">
        <f t="shared" si="20"/>
        <v>#DIV/0!</v>
      </c>
      <c r="Z52" s="95">
        <v>0</v>
      </c>
      <c r="AA52" s="95">
        <v>0</v>
      </c>
      <c r="AB52" s="243" t="e">
        <f t="shared" si="21"/>
        <v>#DIV/0!</v>
      </c>
      <c r="AC52" s="95">
        <v>0</v>
      </c>
      <c r="AD52" s="95">
        <v>0</v>
      </c>
      <c r="AE52" s="243" t="e">
        <f t="shared" si="22"/>
        <v>#DIV/0!</v>
      </c>
      <c r="AF52" s="95">
        <v>0</v>
      </c>
      <c r="AG52" s="95">
        <v>0</v>
      </c>
      <c r="AH52" s="243" t="e">
        <f t="shared" si="23"/>
        <v>#DIV/0!</v>
      </c>
      <c r="AI52" s="95">
        <v>0</v>
      </c>
      <c r="AJ52" s="95">
        <v>0</v>
      </c>
      <c r="AK52" s="243" t="e">
        <f t="shared" si="24"/>
        <v>#DIV/0!</v>
      </c>
      <c r="AL52" s="95">
        <v>0</v>
      </c>
      <c r="AM52" s="95">
        <v>0</v>
      </c>
      <c r="AN52" s="243" t="e">
        <f t="shared" si="25"/>
        <v>#DIV/0!</v>
      </c>
      <c r="AO52" s="95">
        <v>0</v>
      </c>
      <c r="AP52" s="95">
        <v>0</v>
      </c>
      <c r="AQ52" s="243" t="e">
        <f t="shared" si="26"/>
        <v>#DIV/0!</v>
      </c>
      <c r="AR52" s="252"/>
    </row>
    <row r="53" spans="1:45" ht="34.049999999999997" customHeight="1">
      <c r="A53" s="318" t="s">
        <v>3</v>
      </c>
      <c r="B53" s="318" t="s">
        <v>291</v>
      </c>
      <c r="C53" s="317" t="s">
        <v>289</v>
      </c>
      <c r="D53" s="243" t="s">
        <v>287</v>
      </c>
      <c r="E53" s="243">
        <f>E54+E55+E56</f>
        <v>30</v>
      </c>
      <c r="F53" s="243">
        <f t="shared" ref="F53:AP53" si="48">F54+F55+F56</f>
        <v>0</v>
      </c>
      <c r="G53" s="243">
        <f t="shared" si="14"/>
        <v>0</v>
      </c>
      <c r="H53" s="243">
        <f t="shared" si="48"/>
        <v>0</v>
      </c>
      <c r="I53" s="243">
        <f t="shared" si="48"/>
        <v>0</v>
      </c>
      <c r="J53" s="243" t="e">
        <f t="shared" si="15"/>
        <v>#DIV/0!</v>
      </c>
      <c r="K53" s="243">
        <f t="shared" ref="K53" si="49">K54+K55+K56</f>
        <v>0</v>
      </c>
      <c r="L53" s="243">
        <f t="shared" si="48"/>
        <v>0</v>
      </c>
      <c r="M53" s="243" t="e">
        <f t="shared" si="16"/>
        <v>#DIV/0!</v>
      </c>
      <c r="N53" s="243">
        <f t="shared" ref="N53" si="50">N54+N55+N56</f>
        <v>0</v>
      </c>
      <c r="O53" s="243">
        <f t="shared" si="48"/>
        <v>0</v>
      </c>
      <c r="P53" s="243" t="e">
        <f t="shared" si="17"/>
        <v>#DIV/0!</v>
      </c>
      <c r="Q53" s="243">
        <f t="shared" ref="Q53" si="51">Q54+Q55+Q56</f>
        <v>0</v>
      </c>
      <c r="R53" s="243">
        <f t="shared" si="48"/>
        <v>0</v>
      </c>
      <c r="S53" s="243" t="e">
        <f t="shared" si="18"/>
        <v>#DIV/0!</v>
      </c>
      <c r="T53" s="243">
        <f t="shared" ref="T53" si="52">T54+T55+T56</f>
        <v>0</v>
      </c>
      <c r="U53" s="243">
        <f t="shared" si="48"/>
        <v>0</v>
      </c>
      <c r="V53" s="243" t="e">
        <f t="shared" si="19"/>
        <v>#DIV/0!</v>
      </c>
      <c r="W53" s="243">
        <f t="shared" ref="W53" si="53">W54+W55+W56</f>
        <v>0</v>
      </c>
      <c r="X53" s="243">
        <f t="shared" si="48"/>
        <v>0</v>
      </c>
      <c r="Y53" s="243" t="e">
        <f t="shared" si="20"/>
        <v>#DIV/0!</v>
      </c>
      <c r="Z53" s="243">
        <f t="shared" ref="Z53" si="54">Z54+Z55+Z56</f>
        <v>0</v>
      </c>
      <c r="AA53" s="243">
        <f t="shared" si="48"/>
        <v>0</v>
      </c>
      <c r="AB53" s="243" t="e">
        <f t="shared" si="21"/>
        <v>#DIV/0!</v>
      </c>
      <c r="AC53" s="243">
        <f t="shared" si="48"/>
        <v>0</v>
      </c>
      <c r="AD53" s="243">
        <f t="shared" si="48"/>
        <v>0</v>
      </c>
      <c r="AE53" s="243" t="e">
        <f t="shared" si="22"/>
        <v>#DIV/0!</v>
      </c>
      <c r="AF53" s="243">
        <f t="shared" si="48"/>
        <v>0</v>
      </c>
      <c r="AG53" s="243">
        <f t="shared" si="48"/>
        <v>0</v>
      </c>
      <c r="AH53" s="243" t="e">
        <f t="shared" si="23"/>
        <v>#DIV/0!</v>
      </c>
      <c r="AI53" s="243">
        <f t="shared" si="48"/>
        <v>30</v>
      </c>
      <c r="AJ53" s="243">
        <f t="shared" si="48"/>
        <v>0</v>
      </c>
      <c r="AK53" s="243">
        <f t="shared" si="24"/>
        <v>0</v>
      </c>
      <c r="AL53" s="243">
        <f t="shared" si="48"/>
        <v>0</v>
      </c>
      <c r="AM53" s="243">
        <f t="shared" si="48"/>
        <v>0</v>
      </c>
      <c r="AN53" s="243" t="e">
        <f t="shared" si="25"/>
        <v>#DIV/0!</v>
      </c>
      <c r="AO53" s="243">
        <f t="shared" si="48"/>
        <v>0</v>
      </c>
      <c r="AP53" s="243">
        <f t="shared" si="48"/>
        <v>0</v>
      </c>
      <c r="AQ53" s="243" t="e">
        <f t="shared" si="26"/>
        <v>#DIV/0!</v>
      </c>
      <c r="AR53" s="252"/>
    </row>
    <row r="54" spans="1:45" s="221" customFormat="1" ht="34.049999999999997" customHeight="1">
      <c r="A54" s="318"/>
      <c r="B54" s="318"/>
      <c r="C54" s="317"/>
      <c r="D54" s="243" t="s">
        <v>2</v>
      </c>
      <c r="E54" s="243">
        <f t="shared" si="47"/>
        <v>0</v>
      </c>
      <c r="F54" s="243">
        <f t="shared" si="47"/>
        <v>0</v>
      </c>
      <c r="G54" s="243" t="e">
        <f t="shared" si="14"/>
        <v>#DIV/0!</v>
      </c>
      <c r="H54" s="95">
        <v>0</v>
      </c>
      <c r="I54" s="95">
        <v>0</v>
      </c>
      <c r="J54" s="243" t="e">
        <f t="shared" si="15"/>
        <v>#DIV/0!</v>
      </c>
      <c r="K54" s="95">
        <v>0</v>
      </c>
      <c r="L54" s="95">
        <v>0</v>
      </c>
      <c r="M54" s="243" t="e">
        <f t="shared" si="16"/>
        <v>#DIV/0!</v>
      </c>
      <c r="N54" s="95">
        <v>0</v>
      </c>
      <c r="O54" s="95">
        <v>0</v>
      </c>
      <c r="P54" s="243" t="e">
        <f t="shared" si="17"/>
        <v>#DIV/0!</v>
      </c>
      <c r="Q54" s="95">
        <v>0</v>
      </c>
      <c r="R54" s="95">
        <v>0</v>
      </c>
      <c r="S54" s="243" t="e">
        <f t="shared" si="18"/>
        <v>#DIV/0!</v>
      </c>
      <c r="T54" s="95">
        <v>0</v>
      </c>
      <c r="U54" s="95">
        <v>0</v>
      </c>
      <c r="V54" s="243" t="e">
        <f t="shared" si="19"/>
        <v>#DIV/0!</v>
      </c>
      <c r="W54" s="95">
        <v>0</v>
      </c>
      <c r="X54" s="95">
        <v>0</v>
      </c>
      <c r="Y54" s="243" t="e">
        <f t="shared" si="20"/>
        <v>#DIV/0!</v>
      </c>
      <c r="Z54" s="95">
        <v>0</v>
      </c>
      <c r="AA54" s="95">
        <v>0</v>
      </c>
      <c r="AB54" s="243" t="e">
        <f t="shared" si="21"/>
        <v>#DIV/0!</v>
      </c>
      <c r="AC54" s="95">
        <v>0</v>
      </c>
      <c r="AD54" s="95">
        <v>0</v>
      </c>
      <c r="AE54" s="243" t="e">
        <f t="shared" si="22"/>
        <v>#DIV/0!</v>
      </c>
      <c r="AF54" s="95">
        <v>0</v>
      </c>
      <c r="AG54" s="95">
        <v>0</v>
      </c>
      <c r="AH54" s="243" t="e">
        <f t="shared" si="23"/>
        <v>#DIV/0!</v>
      </c>
      <c r="AI54" s="95">
        <v>0</v>
      </c>
      <c r="AJ54" s="95">
        <v>0</v>
      </c>
      <c r="AK54" s="243" t="e">
        <f t="shared" si="24"/>
        <v>#DIV/0!</v>
      </c>
      <c r="AL54" s="95">
        <v>0</v>
      </c>
      <c r="AM54" s="95">
        <v>0</v>
      </c>
      <c r="AN54" s="243" t="e">
        <f t="shared" si="25"/>
        <v>#DIV/0!</v>
      </c>
      <c r="AO54" s="95">
        <v>0</v>
      </c>
      <c r="AP54" s="95">
        <v>0</v>
      </c>
      <c r="AQ54" s="243" t="e">
        <f t="shared" si="26"/>
        <v>#DIV/0!</v>
      </c>
      <c r="AR54" s="252"/>
      <c r="AS54" s="254"/>
    </row>
    <row r="55" spans="1:45" s="221" customFormat="1" ht="34.049999999999997" customHeight="1">
      <c r="A55" s="318"/>
      <c r="B55" s="318"/>
      <c r="C55" s="317"/>
      <c r="D55" s="243" t="s">
        <v>43</v>
      </c>
      <c r="E55" s="243">
        <f t="shared" si="47"/>
        <v>30</v>
      </c>
      <c r="F55" s="243">
        <f t="shared" si="47"/>
        <v>0</v>
      </c>
      <c r="G55" s="243">
        <f t="shared" si="14"/>
        <v>0</v>
      </c>
      <c r="H55" s="95">
        <v>0</v>
      </c>
      <c r="I55" s="95">
        <v>0</v>
      </c>
      <c r="J55" s="243" t="e">
        <f t="shared" si="15"/>
        <v>#DIV/0!</v>
      </c>
      <c r="K55" s="95">
        <v>0</v>
      </c>
      <c r="L55" s="95">
        <v>0</v>
      </c>
      <c r="M55" s="243" t="e">
        <f t="shared" si="16"/>
        <v>#DIV/0!</v>
      </c>
      <c r="N55" s="95">
        <v>0</v>
      </c>
      <c r="O55" s="95"/>
      <c r="P55" s="243" t="e">
        <f t="shared" si="17"/>
        <v>#DIV/0!</v>
      </c>
      <c r="Q55" s="95">
        <v>0</v>
      </c>
      <c r="R55" s="95"/>
      <c r="S55" s="243" t="e">
        <f t="shared" si="18"/>
        <v>#DIV/0!</v>
      </c>
      <c r="T55" s="95">
        <v>0</v>
      </c>
      <c r="U55" s="95"/>
      <c r="V55" s="243" t="e">
        <f t="shared" si="19"/>
        <v>#DIV/0!</v>
      </c>
      <c r="W55" s="95">
        <v>0</v>
      </c>
      <c r="X55" s="95">
        <v>0</v>
      </c>
      <c r="Y55" s="243" t="e">
        <f t="shared" si="20"/>
        <v>#DIV/0!</v>
      </c>
      <c r="Z55" s="95">
        <v>0</v>
      </c>
      <c r="AA55" s="95">
        <v>0</v>
      </c>
      <c r="AB55" s="243" t="e">
        <f t="shared" si="21"/>
        <v>#DIV/0!</v>
      </c>
      <c r="AC55" s="95">
        <v>0</v>
      </c>
      <c r="AD55" s="95"/>
      <c r="AE55" s="243" t="e">
        <f t="shared" si="22"/>
        <v>#DIV/0!</v>
      </c>
      <c r="AF55" s="95">
        <v>0</v>
      </c>
      <c r="AG55" s="95"/>
      <c r="AH55" s="243" t="e">
        <f t="shared" si="23"/>
        <v>#DIV/0!</v>
      </c>
      <c r="AI55" s="95">
        <v>30</v>
      </c>
      <c r="AJ55" s="95">
        <v>0</v>
      </c>
      <c r="AK55" s="243">
        <f t="shared" si="24"/>
        <v>0</v>
      </c>
      <c r="AL55" s="95">
        <v>0</v>
      </c>
      <c r="AM55" s="95"/>
      <c r="AN55" s="243" t="e">
        <f t="shared" si="25"/>
        <v>#DIV/0!</v>
      </c>
      <c r="AO55" s="95">
        <v>0</v>
      </c>
      <c r="AP55" s="95"/>
      <c r="AQ55" s="243" t="e">
        <f t="shared" si="26"/>
        <v>#DIV/0!</v>
      </c>
      <c r="AR55" s="252"/>
      <c r="AS55" s="254"/>
    </row>
    <row r="56" spans="1:45" s="221" customFormat="1" ht="34.049999999999997" customHeight="1">
      <c r="A56" s="318"/>
      <c r="B56" s="318"/>
      <c r="C56" s="317"/>
      <c r="D56" s="243" t="s">
        <v>288</v>
      </c>
      <c r="E56" s="243">
        <f t="shared" si="47"/>
        <v>0</v>
      </c>
      <c r="F56" s="243">
        <f t="shared" si="47"/>
        <v>0</v>
      </c>
      <c r="G56" s="243" t="e">
        <f t="shared" si="14"/>
        <v>#DIV/0!</v>
      </c>
      <c r="H56" s="95">
        <v>0</v>
      </c>
      <c r="I56" s="95">
        <v>0</v>
      </c>
      <c r="J56" s="243" t="e">
        <f t="shared" si="15"/>
        <v>#DIV/0!</v>
      </c>
      <c r="K56" s="95">
        <v>0</v>
      </c>
      <c r="L56" s="95">
        <v>0</v>
      </c>
      <c r="M56" s="243" t="e">
        <f t="shared" si="16"/>
        <v>#DIV/0!</v>
      </c>
      <c r="N56" s="95">
        <v>0</v>
      </c>
      <c r="O56" s="95">
        <v>0</v>
      </c>
      <c r="P56" s="243" t="e">
        <f t="shared" si="17"/>
        <v>#DIV/0!</v>
      </c>
      <c r="Q56" s="95">
        <v>0</v>
      </c>
      <c r="R56" s="95">
        <v>0</v>
      </c>
      <c r="S56" s="243" t="e">
        <f t="shared" si="18"/>
        <v>#DIV/0!</v>
      </c>
      <c r="T56" s="95">
        <v>0</v>
      </c>
      <c r="U56" s="95">
        <v>0</v>
      </c>
      <c r="V56" s="243" t="e">
        <f t="shared" si="19"/>
        <v>#DIV/0!</v>
      </c>
      <c r="W56" s="95">
        <v>0</v>
      </c>
      <c r="X56" s="95">
        <v>0</v>
      </c>
      <c r="Y56" s="243" t="e">
        <f t="shared" si="20"/>
        <v>#DIV/0!</v>
      </c>
      <c r="Z56" s="95">
        <v>0</v>
      </c>
      <c r="AA56" s="95">
        <v>0</v>
      </c>
      <c r="AB56" s="243" t="e">
        <f t="shared" si="21"/>
        <v>#DIV/0!</v>
      </c>
      <c r="AC56" s="95">
        <v>0</v>
      </c>
      <c r="AD56" s="95">
        <v>0</v>
      </c>
      <c r="AE56" s="243" t="e">
        <f t="shared" si="22"/>
        <v>#DIV/0!</v>
      </c>
      <c r="AF56" s="95">
        <v>0</v>
      </c>
      <c r="AG56" s="95">
        <v>0</v>
      </c>
      <c r="AH56" s="243" t="e">
        <f t="shared" si="23"/>
        <v>#DIV/0!</v>
      </c>
      <c r="AI56" s="95">
        <v>0</v>
      </c>
      <c r="AJ56" s="95">
        <v>0</v>
      </c>
      <c r="AK56" s="243" t="e">
        <f t="shared" si="24"/>
        <v>#DIV/0!</v>
      </c>
      <c r="AL56" s="95">
        <v>0</v>
      </c>
      <c r="AM56" s="95">
        <v>0</v>
      </c>
      <c r="AN56" s="243" t="e">
        <f t="shared" si="25"/>
        <v>#DIV/0!</v>
      </c>
      <c r="AO56" s="95">
        <v>0</v>
      </c>
      <c r="AP56" s="95">
        <v>0</v>
      </c>
      <c r="AQ56" s="243" t="e">
        <f t="shared" si="26"/>
        <v>#DIV/0!</v>
      </c>
      <c r="AR56" s="252"/>
      <c r="AS56" s="254"/>
    </row>
    <row r="57" spans="1:45" s="221" customFormat="1" ht="34.049999999999997" customHeight="1">
      <c r="A57" s="318" t="s">
        <v>4</v>
      </c>
      <c r="B57" s="318" t="s">
        <v>292</v>
      </c>
      <c r="C57" s="317" t="s">
        <v>289</v>
      </c>
      <c r="D57" s="243" t="s">
        <v>287</v>
      </c>
      <c r="E57" s="243">
        <f>E58+E59+E60</f>
        <v>4023</v>
      </c>
      <c r="F57" s="243">
        <f t="shared" ref="F57:AP57" si="55">F58+F59+F60</f>
        <v>425.32</v>
      </c>
      <c r="G57" s="243">
        <f t="shared" si="14"/>
        <v>10.572209793686303</v>
      </c>
      <c r="H57" s="243">
        <f t="shared" si="55"/>
        <v>0</v>
      </c>
      <c r="I57" s="243">
        <f t="shared" si="55"/>
        <v>0</v>
      </c>
      <c r="J57" s="243" t="e">
        <f t="shared" si="15"/>
        <v>#DIV/0!</v>
      </c>
      <c r="K57" s="243">
        <f t="shared" ref="K57" si="56">K58+K59+K60</f>
        <v>0</v>
      </c>
      <c r="L57" s="243">
        <f t="shared" si="55"/>
        <v>0</v>
      </c>
      <c r="M57" s="243" t="e">
        <f t="shared" si="16"/>
        <v>#DIV/0!</v>
      </c>
      <c r="N57" s="243">
        <f t="shared" ref="N57" si="57">N58+N59+N60</f>
        <v>0</v>
      </c>
      <c r="O57" s="243">
        <f t="shared" si="55"/>
        <v>0</v>
      </c>
      <c r="P57" s="243" t="e">
        <f t="shared" si="17"/>
        <v>#DIV/0!</v>
      </c>
      <c r="Q57" s="243">
        <f t="shared" ref="Q57" si="58">Q58+Q59+Q60</f>
        <v>0</v>
      </c>
      <c r="R57" s="243">
        <f t="shared" si="55"/>
        <v>159.9</v>
      </c>
      <c r="S57" s="243" t="e">
        <f t="shared" si="18"/>
        <v>#DIV/0!</v>
      </c>
      <c r="T57" s="243">
        <f t="shared" ref="T57" si="59">T58+T59+T60</f>
        <v>90</v>
      </c>
      <c r="U57" s="243">
        <f t="shared" si="55"/>
        <v>145.4</v>
      </c>
      <c r="V57" s="243">
        <f t="shared" si="19"/>
        <v>161.55555555555557</v>
      </c>
      <c r="W57" s="243">
        <f t="shared" ref="W57" si="60">W58+W59+W60</f>
        <v>0</v>
      </c>
      <c r="X57" s="243">
        <f t="shared" si="55"/>
        <v>0</v>
      </c>
      <c r="Y57" s="243" t="e">
        <f t="shared" si="20"/>
        <v>#DIV/0!</v>
      </c>
      <c r="Z57" s="243">
        <f t="shared" ref="Z57" si="61">Z58+Z59+Z60</f>
        <v>587.5</v>
      </c>
      <c r="AA57" s="243">
        <f t="shared" si="55"/>
        <v>120.02</v>
      </c>
      <c r="AB57" s="243">
        <f t="shared" si="21"/>
        <v>20.428936170212765</v>
      </c>
      <c r="AC57" s="243">
        <f t="shared" si="55"/>
        <v>743</v>
      </c>
      <c r="AD57" s="243">
        <f t="shared" si="55"/>
        <v>0</v>
      </c>
      <c r="AE57" s="243">
        <f t="shared" si="22"/>
        <v>0</v>
      </c>
      <c r="AF57" s="243">
        <f t="shared" si="55"/>
        <v>0</v>
      </c>
      <c r="AG57" s="243">
        <f t="shared" si="55"/>
        <v>0</v>
      </c>
      <c r="AH57" s="243" t="e">
        <f t="shared" si="23"/>
        <v>#DIV/0!</v>
      </c>
      <c r="AI57" s="243">
        <f t="shared" si="55"/>
        <v>922.9</v>
      </c>
      <c r="AJ57" s="243">
        <f t="shared" si="55"/>
        <v>0</v>
      </c>
      <c r="AK57" s="243">
        <f t="shared" si="24"/>
        <v>0</v>
      </c>
      <c r="AL57" s="243">
        <f t="shared" si="55"/>
        <v>380</v>
      </c>
      <c r="AM57" s="243">
        <f t="shared" si="55"/>
        <v>0</v>
      </c>
      <c r="AN57" s="243">
        <f t="shared" si="25"/>
        <v>0</v>
      </c>
      <c r="AO57" s="243">
        <f t="shared" si="55"/>
        <v>1299.5999999999999</v>
      </c>
      <c r="AP57" s="243">
        <f t="shared" si="55"/>
        <v>0</v>
      </c>
      <c r="AQ57" s="243">
        <f t="shared" si="26"/>
        <v>0</v>
      </c>
      <c r="AR57" s="252"/>
      <c r="AS57" s="254"/>
    </row>
    <row r="58" spans="1:45" ht="34.049999999999997" customHeight="1">
      <c r="A58" s="318"/>
      <c r="B58" s="318"/>
      <c r="C58" s="317"/>
      <c r="D58" s="243" t="s">
        <v>2</v>
      </c>
      <c r="E58" s="243">
        <f t="shared" si="47"/>
        <v>4023</v>
      </c>
      <c r="F58" s="243">
        <f t="shared" si="47"/>
        <v>425.32</v>
      </c>
      <c r="G58" s="243">
        <f t="shared" si="14"/>
        <v>10.572209793686303</v>
      </c>
      <c r="H58" s="252">
        <v>0</v>
      </c>
      <c r="I58" s="252">
        <v>0</v>
      </c>
      <c r="J58" s="243" t="e">
        <f t="shared" si="15"/>
        <v>#DIV/0!</v>
      </c>
      <c r="K58" s="252">
        <v>0</v>
      </c>
      <c r="L58" s="252">
        <v>0</v>
      </c>
      <c r="M58" s="243" t="e">
        <f t="shared" si="16"/>
        <v>#DIV/0!</v>
      </c>
      <c r="N58" s="252">
        <v>0</v>
      </c>
      <c r="O58" s="252">
        <v>0</v>
      </c>
      <c r="P58" s="243" t="e">
        <f t="shared" si="17"/>
        <v>#DIV/0!</v>
      </c>
      <c r="Q58" s="252">
        <v>0</v>
      </c>
      <c r="R58" s="252">
        <v>159.9</v>
      </c>
      <c r="S58" s="243" t="e">
        <f t="shared" si="18"/>
        <v>#DIV/0!</v>
      </c>
      <c r="T58" s="252">
        <v>90</v>
      </c>
      <c r="U58" s="252">
        <v>145.4</v>
      </c>
      <c r="V58" s="243">
        <f t="shared" si="19"/>
        <v>161.55555555555557</v>
      </c>
      <c r="W58" s="252">
        <v>0</v>
      </c>
      <c r="X58" s="252">
        <v>0</v>
      </c>
      <c r="Y58" s="243" t="e">
        <f t="shared" si="20"/>
        <v>#DIV/0!</v>
      </c>
      <c r="Z58" s="252">
        <f>677.5-90</f>
        <v>587.5</v>
      </c>
      <c r="AA58" s="252">
        <v>120.02</v>
      </c>
      <c r="AB58" s="243">
        <f t="shared" si="21"/>
        <v>20.428936170212765</v>
      </c>
      <c r="AC58" s="252">
        <v>743</v>
      </c>
      <c r="AD58" s="252">
        <v>0</v>
      </c>
      <c r="AE58" s="243">
        <f t="shared" si="22"/>
        <v>0</v>
      </c>
      <c r="AF58" s="252">
        <v>0</v>
      </c>
      <c r="AG58" s="252">
        <v>0</v>
      </c>
      <c r="AH58" s="243" t="e">
        <f t="shared" si="23"/>
        <v>#DIV/0!</v>
      </c>
      <c r="AI58" s="252">
        <v>922.9</v>
      </c>
      <c r="AJ58" s="252">
        <v>0</v>
      </c>
      <c r="AK58" s="243">
        <f t="shared" si="24"/>
        <v>0</v>
      </c>
      <c r="AL58" s="252">
        <v>380</v>
      </c>
      <c r="AM58" s="252">
        <v>0</v>
      </c>
      <c r="AN58" s="243">
        <f t="shared" si="25"/>
        <v>0</v>
      </c>
      <c r="AO58" s="252">
        <v>1299.5999999999999</v>
      </c>
      <c r="AP58" s="252">
        <v>0</v>
      </c>
      <c r="AQ58" s="243">
        <f t="shared" si="26"/>
        <v>0</v>
      </c>
      <c r="AR58" s="252"/>
    </row>
    <row r="59" spans="1:45" ht="34.049999999999997" customHeight="1">
      <c r="A59" s="318"/>
      <c r="B59" s="318"/>
      <c r="C59" s="317"/>
      <c r="D59" s="243" t="s">
        <v>43</v>
      </c>
      <c r="E59" s="243">
        <f t="shared" si="47"/>
        <v>0</v>
      </c>
      <c r="F59" s="243">
        <f t="shared" si="47"/>
        <v>0</v>
      </c>
      <c r="G59" s="243" t="e">
        <f t="shared" si="14"/>
        <v>#DIV/0!</v>
      </c>
      <c r="H59" s="95">
        <v>0</v>
      </c>
      <c r="I59" s="95">
        <v>0</v>
      </c>
      <c r="J59" s="243" t="e">
        <f t="shared" si="15"/>
        <v>#DIV/0!</v>
      </c>
      <c r="K59" s="95">
        <v>0</v>
      </c>
      <c r="L59" s="95">
        <v>0</v>
      </c>
      <c r="M59" s="243" t="e">
        <f t="shared" si="16"/>
        <v>#DIV/0!</v>
      </c>
      <c r="N59" s="95">
        <v>0</v>
      </c>
      <c r="O59" s="95">
        <v>0</v>
      </c>
      <c r="P59" s="243" t="e">
        <f t="shared" si="17"/>
        <v>#DIV/0!</v>
      </c>
      <c r="Q59" s="95">
        <v>0</v>
      </c>
      <c r="R59" s="95">
        <v>0</v>
      </c>
      <c r="S59" s="243" t="e">
        <f t="shared" si="18"/>
        <v>#DIV/0!</v>
      </c>
      <c r="T59" s="95">
        <v>0</v>
      </c>
      <c r="U59" s="95">
        <v>0</v>
      </c>
      <c r="V59" s="243" t="e">
        <f t="shared" si="19"/>
        <v>#DIV/0!</v>
      </c>
      <c r="W59" s="95">
        <v>0</v>
      </c>
      <c r="X59" s="95">
        <v>0</v>
      </c>
      <c r="Y59" s="243" t="e">
        <f t="shared" si="20"/>
        <v>#DIV/0!</v>
      </c>
      <c r="Z59" s="95">
        <v>0</v>
      </c>
      <c r="AA59" s="95">
        <v>0</v>
      </c>
      <c r="AB59" s="243" t="e">
        <f t="shared" si="21"/>
        <v>#DIV/0!</v>
      </c>
      <c r="AC59" s="95">
        <v>0</v>
      </c>
      <c r="AD59" s="95">
        <v>0</v>
      </c>
      <c r="AE59" s="243" t="e">
        <f t="shared" si="22"/>
        <v>#DIV/0!</v>
      </c>
      <c r="AF59" s="95">
        <v>0</v>
      </c>
      <c r="AG59" s="95">
        <v>0</v>
      </c>
      <c r="AH59" s="243" t="e">
        <f t="shared" si="23"/>
        <v>#DIV/0!</v>
      </c>
      <c r="AI59" s="95">
        <v>0</v>
      </c>
      <c r="AJ59" s="95">
        <v>0</v>
      </c>
      <c r="AK59" s="243" t="e">
        <f t="shared" si="24"/>
        <v>#DIV/0!</v>
      </c>
      <c r="AL59" s="95">
        <v>0</v>
      </c>
      <c r="AM59" s="95">
        <v>0</v>
      </c>
      <c r="AN59" s="243" t="e">
        <f t="shared" si="25"/>
        <v>#DIV/0!</v>
      </c>
      <c r="AO59" s="95">
        <v>0</v>
      </c>
      <c r="AP59" s="95">
        <v>0</v>
      </c>
      <c r="AQ59" s="243" t="e">
        <f t="shared" si="26"/>
        <v>#DIV/0!</v>
      </c>
      <c r="AR59" s="252"/>
    </row>
    <row r="60" spans="1:45" ht="34.049999999999997" customHeight="1">
      <c r="A60" s="318"/>
      <c r="B60" s="318"/>
      <c r="C60" s="317"/>
      <c r="D60" s="243" t="s">
        <v>288</v>
      </c>
      <c r="E60" s="243">
        <f t="shared" si="47"/>
        <v>0</v>
      </c>
      <c r="F60" s="243">
        <f t="shared" si="47"/>
        <v>0</v>
      </c>
      <c r="G60" s="243" t="e">
        <f t="shared" si="14"/>
        <v>#DIV/0!</v>
      </c>
      <c r="H60" s="95">
        <v>0</v>
      </c>
      <c r="I60" s="95">
        <v>0</v>
      </c>
      <c r="J60" s="243" t="e">
        <f t="shared" si="15"/>
        <v>#DIV/0!</v>
      </c>
      <c r="K60" s="95">
        <v>0</v>
      </c>
      <c r="L60" s="95">
        <v>0</v>
      </c>
      <c r="M60" s="243" t="e">
        <f t="shared" si="16"/>
        <v>#DIV/0!</v>
      </c>
      <c r="N60" s="95">
        <v>0</v>
      </c>
      <c r="O60" s="95">
        <v>0</v>
      </c>
      <c r="P60" s="243" t="e">
        <f t="shared" si="17"/>
        <v>#DIV/0!</v>
      </c>
      <c r="Q60" s="95">
        <v>0</v>
      </c>
      <c r="R60" s="95">
        <v>0</v>
      </c>
      <c r="S60" s="243" t="e">
        <f t="shared" si="18"/>
        <v>#DIV/0!</v>
      </c>
      <c r="T60" s="95">
        <v>0</v>
      </c>
      <c r="U60" s="95">
        <v>0</v>
      </c>
      <c r="V60" s="243" t="e">
        <f t="shared" si="19"/>
        <v>#DIV/0!</v>
      </c>
      <c r="W60" s="95">
        <v>0</v>
      </c>
      <c r="X60" s="95">
        <v>0</v>
      </c>
      <c r="Y60" s="243" t="e">
        <f t="shared" si="20"/>
        <v>#DIV/0!</v>
      </c>
      <c r="Z60" s="95">
        <v>0</v>
      </c>
      <c r="AA60" s="95">
        <v>0</v>
      </c>
      <c r="AB60" s="243" t="e">
        <f t="shared" si="21"/>
        <v>#DIV/0!</v>
      </c>
      <c r="AC60" s="95">
        <v>0</v>
      </c>
      <c r="AD60" s="95">
        <v>0</v>
      </c>
      <c r="AE60" s="243" t="e">
        <f t="shared" si="22"/>
        <v>#DIV/0!</v>
      </c>
      <c r="AF60" s="95">
        <v>0</v>
      </c>
      <c r="AG60" s="95">
        <v>0</v>
      </c>
      <c r="AH60" s="243" t="e">
        <f t="shared" si="23"/>
        <v>#DIV/0!</v>
      </c>
      <c r="AI60" s="95">
        <v>0</v>
      </c>
      <c r="AJ60" s="95">
        <v>0</v>
      </c>
      <c r="AK60" s="243" t="e">
        <f t="shared" si="24"/>
        <v>#DIV/0!</v>
      </c>
      <c r="AL60" s="95">
        <v>0</v>
      </c>
      <c r="AM60" s="95">
        <v>0</v>
      </c>
      <c r="AN60" s="243" t="e">
        <f t="shared" si="25"/>
        <v>#DIV/0!</v>
      </c>
      <c r="AO60" s="95">
        <v>0</v>
      </c>
      <c r="AP60" s="95">
        <v>0</v>
      </c>
      <c r="AQ60" s="243" t="e">
        <f t="shared" si="26"/>
        <v>#DIV/0!</v>
      </c>
      <c r="AR60" s="252"/>
    </row>
    <row r="61" spans="1:45" ht="34.049999999999997" customHeight="1">
      <c r="A61" s="318" t="s">
        <v>5</v>
      </c>
      <c r="B61" s="318" t="s">
        <v>293</v>
      </c>
      <c r="C61" s="317" t="s">
        <v>294</v>
      </c>
      <c r="D61" s="243" t="s">
        <v>287</v>
      </c>
      <c r="E61" s="243">
        <f>E62+E63+E64</f>
        <v>30</v>
      </c>
      <c r="F61" s="243">
        <f t="shared" ref="F61:AP61" si="62">F62+F63+F64</f>
        <v>22.1</v>
      </c>
      <c r="G61" s="243">
        <f t="shared" si="14"/>
        <v>73.666666666666671</v>
      </c>
      <c r="H61" s="243">
        <f t="shared" si="62"/>
        <v>0</v>
      </c>
      <c r="I61" s="243">
        <f t="shared" si="62"/>
        <v>0</v>
      </c>
      <c r="J61" s="243" t="e">
        <f t="shared" si="15"/>
        <v>#DIV/0!</v>
      </c>
      <c r="K61" s="243">
        <f t="shared" ref="K61" si="63">K62+K63+K64</f>
        <v>0</v>
      </c>
      <c r="L61" s="243">
        <f t="shared" si="62"/>
        <v>0</v>
      </c>
      <c r="M61" s="243" t="e">
        <f t="shared" si="16"/>
        <v>#DIV/0!</v>
      </c>
      <c r="N61" s="243">
        <f t="shared" ref="N61" si="64">N62+N63+N64</f>
        <v>0</v>
      </c>
      <c r="O61" s="243">
        <f t="shared" si="62"/>
        <v>0</v>
      </c>
      <c r="P61" s="243" t="e">
        <f t="shared" si="17"/>
        <v>#DIV/0!</v>
      </c>
      <c r="Q61" s="243">
        <f t="shared" ref="Q61" si="65">Q62+Q63+Q64</f>
        <v>0</v>
      </c>
      <c r="R61" s="243">
        <f t="shared" si="62"/>
        <v>0</v>
      </c>
      <c r="S61" s="243" t="e">
        <f t="shared" si="18"/>
        <v>#DIV/0!</v>
      </c>
      <c r="T61" s="243">
        <f t="shared" ref="T61" si="66">T62+T63+T64</f>
        <v>0</v>
      </c>
      <c r="U61" s="243">
        <f t="shared" si="62"/>
        <v>0</v>
      </c>
      <c r="V61" s="243" t="e">
        <f t="shared" si="19"/>
        <v>#DIV/0!</v>
      </c>
      <c r="W61" s="243">
        <f t="shared" ref="W61" si="67">W62+W63+W64</f>
        <v>0</v>
      </c>
      <c r="X61" s="243">
        <f t="shared" si="62"/>
        <v>0</v>
      </c>
      <c r="Y61" s="243" t="e">
        <f t="shared" si="20"/>
        <v>#DIV/0!</v>
      </c>
      <c r="Z61" s="243">
        <f t="shared" ref="Z61" si="68">Z62+Z63+Z64</f>
        <v>22.1</v>
      </c>
      <c r="AA61" s="243">
        <f t="shared" si="62"/>
        <v>22.1</v>
      </c>
      <c r="AB61" s="243">
        <f t="shared" si="21"/>
        <v>100</v>
      </c>
      <c r="AC61" s="243">
        <f t="shared" si="62"/>
        <v>0</v>
      </c>
      <c r="AD61" s="243">
        <f t="shared" si="62"/>
        <v>0</v>
      </c>
      <c r="AE61" s="243" t="e">
        <f t="shared" si="22"/>
        <v>#DIV/0!</v>
      </c>
      <c r="AF61" s="243">
        <f t="shared" si="62"/>
        <v>0</v>
      </c>
      <c r="AG61" s="243">
        <f t="shared" si="62"/>
        <v>0</v>
      </c>
      <c r="AH61" s="243" t="e">
        <f t="shared" si="23"/>
        <v>#DIV/0!</v>
      </c>
      <c r="AI61" s="243">
        <f t="shared" si="62"/>
        <v>0</v>
      </c>
      <c r="AJ61" s="243">
        <f t="shared" si="62"/>
        <v>0</v>
      </c>
      <c r="AK61" s="243" t="e">
        <f t="shared" si="24"/>
        <v>#DIV/0!</v>
      </c>
      <c r="AL61" s="243">
        <f t="shared" si="62"/>
        <v>0</v>
      </c>
      <c r="AM61" s="243">
        <f t="shared" si="62"/>
        <v>0</v>
      </c>
      <c r="AN61" s="243" t="e">
        <f t="shared" si="25"/>
        <v>#DIV/0!</v>
      </c>
      <c r="AO61" s="243">
        <f t="shared" si="62"/>
        <v>7.9</v>
      </c>
      <c r="AP61" s="243">
        <f t="shared" si="62"/>
        <v>0</v>
      </c>
      <c r="AQ61" s="243">
        <f t="shared" si="26"/>
        <v>0</v>
      </c>
      <c r="AR61" s="252"/>
    </row>
    <row r="62" spans="1:45" ht="34.049999999999997" customHeight="1">
      <c r="A62" s="318"/>
      <c r="B62" s="318"/>
      <c r="C62" s="317"/>
      <c r="D62" s="243" t="s">
        <v>2</v>
      </c>
      <c r="E62" s="243">
        <f t="shared" si="47"/>
        <v>0</v>
      </c>
      <c r="F62" s="243">
        <f t="shared" si="47"/>
        <v>0</v>
      </c>
      <c r="G62" s="243" t="e">
        <f t="shared" si="14"/>
        <v>#DIV/0!</v>
      </c>
      <c r="H62" s="95">
        <v>0</v>
      </c>
      <c r="I62" s="95">
        <v>0</v>
      </c>
      <c r="J62" s="243" t="e">
        <f t="shared" si="15"/>
        <v>#DIV/0!</v>
      </c>
      <c r="K62" s="95">
        <v>0</v>
      </c>
      <c r="L62" s="95">
        <v>0</v>
      </c>
      <c r="M62" s="243" t="e">
        <f t="shared" si="16"/>
        <v>#DIV/0!</v>
      </c>
      <c r="N62" s="95">
        <v>0</v>
      </c>
      <c r="O62" s="95">
        <v>0</v>
      </c>
      <c r="P62" s="243" t="e">
        <f t="shared" si="17"/>
        <v>#DIV/0!</v>
      </c>
      <c r="Q62" s="95">
        <v>0</v>
      </c>
      <c r="R62" s="95">
        <v>0</v>
      </c>
      <c r="S62" s="243" t="e">
        <f t="shared" si="18"/>
        <v>#DIV/0!</v>
      </c>
      <c r="T62" s="95">
        <v>0</v>
      </c>
      <c r="U62" s="95">
        <v>0</v>
      </c>
      <c r="V62" s="243" t="e">
        <f t="shared" si="19"/>
        <v>#DIV/0!</v>
      </c>
      <c r="W62" s="95">
        <v>0</v>
      </c>
      <c r="X62" s="95">
        <v>0</v>
      </c>
      <c r="Y62" s="243" t="e">
        <f t="shared" si="20"/>
        <v>#DIV/0!</v>
      </c>
      <c r="Z62" s="95">
        <v>0</v>
      </c>
      <c r="AA62" s="95">
        <v>0</v>
      </c>
      <c r="AB62" s="243" t="e">
        <f t="shared" si="21"/>
        <v>#DIV/0!</v>
      </c>
      <c r="AC62" s="95">
        <v>0</v>
      </c>
      <c r="AD62" s="95">
        <v>0</v>
      </c>
      <c r="AE62" s="243" t="e">
        <f t="shared" si="22"/>
        <v>#DIV/0!</v>
      </c>
      <c r="AF62" s="95">
        <v>0</v>
      </c>
      <c r="AG62" s="95">
        <v>0</v>
      </c>
      <c r="AH62" s="243" t="e">
        <f t="shared" si="23"/>
        <v>#DIV/0!</v>
      </c>
      <c r="AI62" s="95">
        <v>0</v>
      </c>
      <c r="AJ62" s="95">
        <v>0</v>
      </c>
      <c r="AK62" s="243" t="e">
        <f t="shared" si="24"/>
        <v>#DIV/0!</v>
      </c>
      <c r="AL62" s="95">
        <v>0</v>
      </c>
      <c r="AM62" s="95">
        <v>0</v>
      </c>
      <c r="AN62" s="243" t="e">
        <f t="shared" si="25"/>
        <v>#DIV/0!</v>
      </c>
      <c r="AO62" s="95">
        <v>0</v>
      </c>
      <c r="AP62" s="95">
        <v>0</v>
      </c>
      <c r="AQ62" s="243" t="e">
        <f t="shared" si="26"/>
        <v>#DIV/0!</v>
      </c>
      <c r="AR62" s="252"/>
    </row>
    <row r="63" spans="1:45" s="221" customFormat="1" ht="34.049999999999997" customHeight="1">
      <c r="A63" s="318"/>
      <c r="B63" s="318"/>
      <c r="C63" s="317"/>
      <c r="D63" s="243" t="s">
        <v>43</v>
      </c>
      <c r="E63" s="243">
        <f t="shared" si="47"/>
        <v>30</v>
      </c>
      <c r="F63" s="243">
        <f t="shared" si="47"/>
        <v>22.1</v>
      </c>
      <c r="G63" s="243">
        <f t="shared" si="14"/>
        <v>73.666666666666671</v>
      </c>
      <c r="H63" s="95">
        <v>0</v>
      </c>
      <c r="I63" s="95">
        <v>0</v>
      </c>
      <c r="J63" s="243" t="e">
        <f t="shared" si="15"/>
        <v>#DIV/0!</v>
      </c>
      <c r="K63" s="95">
        <v>0</v>
      </c>
      <c r="L63" s="95">
        <v>0</v>
      </c>
      <c r="M63" s="243" t="e">
        <f t="shared" si="16"/>
        <v>#DIV/0!</v>
      </c>
      <c r="N63" s="95">
        <v>0</v>
      </c>
      <c r="O63" s="95">
        <v>0</v>
      </c>
      <c r="P63" s="243" t="e">
        <f t="shared" si="17"/>
        <v>#DIV/0!</v>
      </c>
      <c r="Q63" s="95">
        <v>0</v>
      </c>
      <c r="R63" s="95">
        <v>0</v>
      </c>
      <c r="S63" s="243" t="e">
        <f t="shared" si="18"/>
        <v>#DIV/0!</v>
      </c>
      <c r="T63" s="95">
        <v>0</v>
      </c>
      <c r="U63" s="95">
        <v>0</v>
      </c>
      <c r="V63" s="243" t="e">
        <f t="shared" si="19"/>
        <v>#DIV/0!</v>
      </c>
      <c r="W63" s="95">
        <v>0</v>
      </c>
      <c r="X63" s="95">
        <v>0</v>
      </c>
      <c r="Y63" s="243" t="e">
        <f t="shared" si="20"/>
        <v>#DIV/0!</v>
      </c>
      <c r="Z63" s="95">
        <v>22.1</v>
      </c>
      <c r="AA63" s="95">
        <v>22.1</v>
      </c>
      <c r="AB63" s="243">
        <f t="shared" si="21"/>
        <v>100</v>
      </c>
      <c r="AC63" s="95">
        <v>0</v>
      </c>
      <c r="AD63" s="95">
        <v>0</v>
      </c>
      <c r="AE63" s="243" t="e">
        <f t="shared" si="22"/>
        <v>#DIV/0!</v>
      </c>
      <c r="AF63" s="95">
        <v>0</v>
      </c>
      <c r="AG63" s="95">
        <v>0</v>
      </c>
      <c r="AH63" s="243" t="e">
        <f t="shared" si="23"/>
        <v>#DIV/0!</v>
      </c>
      <c r="AI63" s="95">
        <v>0</v>
      </c>
      <c r="AJ63" s="95">
        <v>0</v>
      </c>
      <c r="AK63" s="243" t="e">
        <f t="shared" si="24"/>
        <v>#DIV/0!</v>
      </c>
      <c r="AL63" s="95">
        <v>0</v>
      </c>
      <c r="AM63" s="95">
        <v>0</v>
      </c>
      <c r="AN63" s="243" t="e">
        <f t="shared" si="25"/>
        <v>#DIV/0!</v>
      </c>
      <c r="AO63" s="95">
        <v>7.9</v>
      </c>
      <c r="AP63" s="95">
        <v>0</v>
      </c>
      <c r="AQ63" s="243">
        <f t="shared" si="26"/>
        <v>0</v>
      </c>
      <c r="AR63" s="252"/>
      <c r="AS63" s="254"/>
    </row>
    <row r="64" spans="1:45" ht="34.049999999999997" customHeight="1">
      <c r="A64" s="318"/>
      <c r="B64" s="318"/>
      <c r="C64" s="317"/>
      <c r="D64" s="243" t="s">
        <v>288</v>
      </c>
      <c r="E64" s="243">
        <f t="shared" si="47"/>
        <v>0</v>
      </c>
      <c r="F64" s="243">
        <f t="shared" si="47"/>
        <v>0</v>
      </c>
      <c r="G64" s="243" t="e">
        <f t="shared" si="14"/>
        <v>#DIV/0!</v>
      </c>
      <c r="H64" s="95">
        <v>0</v>
      </c>
      <c r="I64" s="95">
        <v>0</v>
      </c>
      <c r="J64" s="243" t="e">
        <f t="shared" si="15"/>
        <v>#DIV/0!</v>
      </c>
      <c r="K64" s="95">
        <v>0</v>
      </c>
      <c r="L64" s="95">
        <v>0</v>
      </c>
      <c r="M64" s="243" t="e">
        <f t="shared" si="16"/>
        <v>#DIV/0!</v>
      </c>
      <c r="N64" s="95">
        <v>0</v>
      </c>
      <c r="O64" s="95">
        <v>0</v>
      </c>
      <c r="P64" s="243" t="e">
        <f t="shared" si="17"/>
        <v>#DIV/0!</v>
      </c>
      <c r="Q64" s="95">
        <v>0</v>
      </c>
      <c r="R64" s="95">
        <v>0</v>
      </c>
      <c r="S64" s="243" t="e">
        <f t="shared" si="18"/>
        <v>#DIV/0!</v>
      </c>
      <c r="T64" s="95">
        <v>0</v>
      </c>
      <c r="U64" s="95">
        <v>0</v>
      </c>
      <c r="V64" s="243" t="e">
        <f t="shared" si="19"/>
        <v>#DIV/0!</v>
      </c>
      <c r="W64" s="95">
        <v>0</v>
      </c>
      <c r="X64" s="95">
        <v>0</v>
      </c>
      <c r="Y64" s="243" t="e">
        <f t="shared" si="20"/>
        <v>#DIV/0!</v>
      </c>
      <c r="Z64" s="95">
        <v>0</v>
      </c>
      <c r="AA64" s="95">
        <v>0</v>
      </c>
      <c r="AB64" s="243" t="e">
        <f t="shared" si="21"/>
        <v>#DIV/0!</v>
      </c>
      <c r="AC64" s="95">
        <v>0</v>
      </c>
      <c r="AD64" s="95">
        <v>0</v>
      </c>
      <c r="AE64" s="243" t="e">
        <f t="shared" si="22"/>
        <v>#DIV/0!</v>
      </c>
      <c r="AF64" s="95">
        <v>0</v>
      </c>
      <c r="AG64" s="95">
        <v>0</v>
      </c>
      <c r="AH64" s="243" t="e">
        <f t="shared" si="23"/>
        <v>#DIV/0!</v>
      </c>
      <c r="AI64" s="95">
        <v>0</v>
      </c>
      <c r="AJ64" s="95">
        <v>0</v>
      </c>
      <c r="AK64" s="243" t="e">
        <f t="shared" si="24"/>
        <v>#DIV/0!</v>
      </c>
      <c r="AL64" s="95">
        <v>0</v>
      </c>
      <c r="AM64" s="95">
        <v>0</v>
      </c>
      <c r="AN64" s="243" t="e">
        <f t="shared" si="25"/>
        <v>#DIV/0!</v>
      </c>
      <c r="AO64" s="95">
        <v>0</v>
      </c>
      <c r="AP64" s="95">
        <v>0</v>
      </c>
      <c r="AQ64" s="243" t="e">
        <f t="shared" si="26"/>
        <v>#DIV/0!</v>
      </c>
      <c r="AR64" s="252"/>
    </row>
    <row r="65" spans="1:44" ht="34.049999999999997" customHeight="1">
      <c r="A65" s="318" t="s">
        <v>9</v>
      </c>
      <c r="B65" s="318" t="s">
        <v>295</v>
      </c>
      <c r="C65" s="317" t="s">
        <v>289</v>
      </c>
      <c r="D65" s="243" t="s">
        <v>287</v>
      </c>
      <c r="E65" s="243">
        <f>E66+E67+E68</f>
        <v>0</v>
      </c>
      <c r="F65" s="243">
        <f t="shared" ref="F65:AP65" si="69">F66+F67+F68</f>
        <v>0</v>
      </c>
      <c r="G65" s="243" t="e">
        <f t="shared" si="14"/>
        <v>#DIV/0!</v>
      </c>
      <c r="H65" s="243">
        <f t="shared" si="69"/>
        <v>0</v>
      </c>
      <c r="I65" s="243">
        <f t="shared" si="69"/>
        <v>0</v>
      </c>
      <c r="J65" s="243" t="e">
        <f t="shared" si="15"/>
        <v>#DIV/0!</v>
      </c>
      <c r="K65" s="243">
        <f t="shared" ref="K65" si="70">K66+K67+K68</f>
        <v>0</v>
      </c>
      <c r="L65" s="243">
        <f t="shared" si="69"/>
        <v>0</v>
      </c>
      <c r="M65" s="243" t="e">
        <f t="shared" si="16"/>
        <v>#DIV/0!</v>
      </c>
      <c r="N65" s="243">
        <f t="shared" ref="N65" si="71">N66+N67+N68</f>
        <v>0</v>
      </c>
      <c r="O65" s="243">
        <f t="shared" si="69"/>
        <v>0</v>
      </c>
      <c r="P65" s="243" t="e">
        <f t="shared" si="17"/>
        <v>#DIV/0!</v>
      </c>
      <c r="Q65" s="243">
        <f t="shared" ref="Q65" si="72">Q66+Q67+Q68</f>
        <v>0</v>
      </c>
      <c r="R65" s="243">
        <f t="shared" si="69"/>
        <v>0</v>
      </c>
      <c r="S65" s="243" t="e">
        <f t="shared" si="18"/>
        <v>#DIV/0!</v>
      </c>
      <c r="T65" s="243">
        <f t="shared" ref="T65" si="73">T66+T67+T68</f>
        <v>0</v>
      </c>
      <c r="U65" s="243">
        <f t="shared" si="69"/>
        <v>0</v>
      </c>
      <c r="V65" s="243" t="e">
        <f t="shared" si="19"/>
        <v>#DIV/0!</v>
      </c>
      <c r="W65" s="243">
        <f t="shared" ref="W65" si="74">W66+W67+W68</f>
        <v>0</v>
      </c>
      <c r="X65" s="243">
        <f t="shared" si="69"/>
        <v>0</v>
      </c>
      <c r="Y65" s="243" t="e">
        <f t="shared" si="20"/>
        <v>#DIV/0!</v>
      </c>
      <c r="Z65" s="243">
        <f t="shared" ref="Z65" si="75">Z66+Z67+Z68</f>
        <v>0</v>
      </c>
      <c r="AA65" s="243">
        <f t="shared" si="69"/>
        <v>0</v>
      </c>
      <c r="AB65" s="243" t="e">
        <f t="shared" si="21"/>
        <v>#DIV/0!</v>
      </c>
      <c r="AC65" s="243">
        <f t="shared" si="69"/>
        <v>0</v>
      </c>
      <c r="AD65" s="243">
        <f t="shared" si="69"/>
        <v>0</v>
      </c>
      <c r="AE65" s="243" t="e">
        <f t="shared" si="22"/>
        <v>#DIV/0!</v>
      </c>
      <c r="AF65" s="243">
        <f t="shared" si="69"/>
        <v>0</v>
      </c>
      <c r="AG65" s="243">
        <f t="shared" si="69"/>
        <v>0</v>
      </c>
      <c r="AH65" s="243" t="e">
        <f t="shared" si="23"/>
        <v>#DIV/0!</v>
      </c>
      <c r="AI65" s="243">
        <f t="shared" si="69"/>
        <v>0</v>
      </c>
      <c r="AJ65" s="243">
        <f t="shared" si="69"/>
        <v>0</v>
      </c>
      <c r="AK65" s="243" t="e">
        <f t="shared" si="24"/>
        <v>#DIV/0!</v>
      </c>
      <c r="AL65" s="243">
        <f t="shared" si="69"/>
        <v>0</v>
      </c>
      <c r="AM65" s="243">
        <f t="shared" si="69"/>
        <v>0</v>
      </c>
      <c r="AN65" s="243" t="e">
        <f t="shared" si="25"/>
        <v>#DIV/0!</v>
      </c>
      <c r="AO65" s="243">
        <f t="shared" si="69"/>
        <v>0</v>
      </c>
      <c r="AP65" s="243">
        <f t="shared" si="69"/>
        <v>0</v>
      </c>
      <c r="AQ65" s="243" t="e">
        <f t="shared" si="26"/>
        <v>#DIV/0!</v>
      </c>
      <c r="AR65" s="252"/>
    </row>
    <row r="66" spans="1:44" ht="34.049999999999997" customHeight="1">
      <c r="A66" s="318"/>
      <c r="B66" s="318"/>
      <c r="C66" s="317"/>
      <c r="D66" s="243" t="s">
        <v>2</v>
      </c>
      <c r="E66" s="243">
        <f t="shared" ref="E66:F68" si="76">H66+K66+N66+Q66+T66+W66+Z66+AC66+AF66+AI66+AL66+AO66</f>
        <v>0</v>
      </c>
      <c r="F66" s="243">
        <f t="shared" si="76"/>
        <v>0</v>
      </c>
      <c r="G66" s="243" t="e">
        <f t="shared" si="14"/>
        <v>#DIV/0!</v>
      </c>
      <c r="H66" s="95">
        <v>0</v>
      </c>
      <c r="I66" s="95">
        <v>0</v>
      </c>
      <c r="J66" s="243" t="e">
        <f t="shared" si="15"/>
        <v>#DIV/0!</v>
      </c>
      <c r="K66" s="95">
        <v>0</v>
      </c>
      <c r="L66" s="95">
        <v>0</v>
      </c>
      <c r="M66" s="243" t="e">
        <f t="shared" si="16"/>
        <v>#DIV/0!</v>
      </c>
      <c r="N66" s="95">
        <v>0</v>
      </c>
      <c r="O66" s="95">
        <v>0</v>
      </c>
      <c r="P66" s="243" t="e">
        <f t="shared" si="17"/>
        <v>#DIV/0!</v>
      </c>
      <c r="Q66" s="95">
        <v>0</v>
      </c>
      <c r="R66" s="95">
        <v>0</v>
      </c>
      <c r="S66" s="243" t="e">
        <f t="shared" si="18"/>
        <v>#DIV/0!</v>
      </c>
      <c r="T66" s="95">
        <v>0</v>
      </c>
      <c r="U66" s="95">
        <v>0</v>
      </c>
      <c r="V66" s="243" t="e">
        <f t="shared" si="19"/>
        <v>#DIV/0!</v>
      </c>
      <c r="W66" s="95">
        <v>0</v>
      </c>
      <c r="X66" s="95">
        <v>0</v>
      </c>
      <c r="Y66" s="243" t="e">
        <f t="shared" si="20"/>
        <v>#DIV/0!</v>
      </c>
      <c r="Z66" s="95">
        <v>0</v>
      </c>
      <c r="AA66" s="95">
        <v>0</v>
      </c>
      <c r="AB66" s="243" t="e">
        <f t="shared" si="21"/>
        <v>#DIV/0!</v>
      </c>
      <c r="AC66" s="95">
        <v>0</v>
      </c>
      <c r="AD66" s="95">
        <v>0</v>
      </c>
      <c r="AE66" s="243" t="e">
        <f t="shared" si="22"/>
        <v>#DIV/0!</v>
      </c>
      <c r="AF66" s="95">
        <v>0</v>
      </c>
      <c r="AG66" s="95">
        <v>0</v>
      </c>
      <c r="AH66" s="243" t="e">
        <f t="shared" si="23"/>
        <v>#DIV/0!</v>
      </c>
      <c r="AI66" s="95">
        <v>0</v>
      </c>
      <c r="AJ66" s="95">
        <v>0</v>
      </c>
      <c r="AK66" s="243" t="e">
        <f t="shared" si="24"/>
        <v>#DIV/0!</v>
      </c>
      <c r="AL66" s="95">
        <v>0</v>
      </c>
      <c r="AM66" s="95">
        <v>0</v>
      </c>
      <c r="AN66" s="243" t="e">
        <f t="shared" si="25"/>
        <v>#DIV/0!</v>
      </c>
      <c r="AO66" s="95">
        <v>0</v>
      </c>
      <c r="AP66" s="95">
        <v>0</v>
      </c>
      <c r="AQ66" s="243" t="e">
        <f t="shared" si="26"/>
        <v>#DIV/0!</v>
      </c>
      <c r="AR66" s="252"/>
    </row>
    <row r="67" spans="1:44" ht="34.049999999999997" customHeight="1">
      <c r="A67" s="318"/>
      <c r="B67" s="318"/>
      <c r="C67" s="317"/>
      <c r="D67" s="243" t="s">
        <v>43</v>
      </c>
      <c r="E67" s="243">
        <f t="shared" si="76"/>
        <v>0</v>
      </c>
      <c r="F67" s="243">
        <f t="shared" si="76"/>
        <v>0</v>
      </c>
      <c r="G67" s="243" t="e">
        <f t="shared" si="14"/>
        <v>#DIV/0!</v>
      </c>
      <c r="H67" s="95">
        <v>0</v>
      </c>
      <c r="I67" s="95">
        <v>0</v>
      </c>
      <c r="J67" s="243" t="e">
        <f t="shared" si="15"/>
        <v>#DIV/0!</v>
      </c>
      <c r="K67" s="95">
        <v>0</v>
      </c>
      <c r="L67" s="95">
        <v>0</v>
      </c>
      <c r="M67" s="243" t="e">
        <f t="shared" si="16"/>
        <v>#DIV/0!</v>
      </c>
      <c r="N67" s="95">
        <v>0</v>
      </c>
      <c r="O67" s="95">
        <v>0</v>
      </c>
      <c r="P67" s="243" t="e">
        <f t="shared" si="17"/>
        <v>#DIV/0!</v>
      </c>
      <c r="Q67" s="95">
        <v>0</v>
      </c>
      <c r="R67" s="95"/>
      <c r="S67" s="243" t="e">
        <f t="shared" si="18"/>
        <v>#DIV/0!</v>
      </c>
      <c r="T67" s="95">
        <v>0</v>
      </c>
      <c r="U67" s="95"/>
      <c r="V67" s="243" t="e">
        <f t="shared" si="19"/>
        <v>#DIV/0!</v>
      </c>
      <c r="W67" s="95">
        <v>0</v>
      </c>
      <c r="X67" s="95"/>
      <c r="Y67" s="243" t="e">
        <f t="shared" si="20"/>
        <v>#DIV/0!</v>
      </c>
      <c r="Z67" s="95">
        <v>0</v>
      </c>
      <c r="AA67" s="95"/>
      <c r="AB67" s="243" t="e">
        <f t="shared" si="21"/>
        <v>#DIV/0!</v>
      </c>
      <c r="AC67" s="95">
        <v>0</v>
      </c>
      <c r="AD67" s="95"/>
      <c r="AE67" s="243" t="e">
        <f t="shared" si="22"/>
        <v>#DIV/0!</v>
      </c>
      <c r="AF67" s="95">
        <v>0</v>
      </c>
      <c r="AG67" s="95"/>
      <c r="AH67" s="243" t="e">
        <f t="shared" si="23"/>
        <v>#DIV/0!</v>
      </c>
      <c r="AI67" s="95">
        <v>0</v>
      </c>
      <c r="AJ67" s="95"/>
      <c r="AK67" s="243" t="e">
        <f t="shared" si="24"/>
        <v>#DIV/0!</v>
      </c>
      <c r="AL67" s="95">
        <v>0</v>
      </c>
      <c r="AM67" s="95"/>
      <c r="AN67" s="243" t="e">
        <f t="shared" si="25"/>
        <v>#DIV/0!</v>
      </c>
      <c r="AO67" s="95">
        <v>0</v>
      </c>
      <c r="AP67" s="95"/>
      <c r="AQ67" s="243" t="e">
        <f t="shared" si="26"/>
        <v>#DIV/0!</v>
      </c>
      <c r="AR67" s="252"/>
    </row>
    <row r="68" spans="1:44" ht="37.799999999999997" customHeight="1">
      <c r="A68" s="318"/>
      <c r="B68" s="318"/>
      <c r="C68" s="317"/>
      <c r="D68" s="243" t="s">
        <v>288</v>
      </c>
      <c r="E68" s="243">
        <f t="shared" si="76"/>
        <v>0</v>
      </c>
      <c r="F68" s="243">
        <f t="shared" si="76"/>
        <v>0</v>
      </c>
      <c r="G68" s="243" t="e">
        <f t="shared" si="14"/>
        <v>#DIV/0!</v>
      </c>
      <c r="H68" s="95">
        <v>0</v>
      </c>
      <c r="I68" s="95">
        <v>0</v>
      </c>
      <c r="J68" s="243" t="e">
        <f t="shared" si="15"/>
        <v>#DIV/0!</v>
      </c>
      <c r="K68" s="95">
        <v>0</v>
      </c>
      <c r="L68" s="95">
        <v>0</v>
      </c>
      <c r="M68" s="243" t="e">
        <f t="shared" si="16"/>
        <v>#DIV/0!</v>
      </c>
      <c r="N68" s="95">
        <v>0</v>
      </c>
      <c r="O68" s="95">
        <v>0</v>
      </c>
      <c r="P68" s="243" t="e">
        <f t="shared" si="17"/>
        <v>#DIV/0!</v>
      </c>
      <c r="Q68" s="95">
        <v>0</v>
      </c>
      <c r="R68" s="95">
        <v>0</v>
      </c>
      <c r="S68" s="243" t="e">
        <f t="shared" si="18"/>
        <v>#DIV/0!</v>
      </c>
      <c r="T68" s="95">
        <v>0</v>
      </c>
      <c r="U68" s="95">
        <v>0</v>
      </c>
      <c r="V68" s="243" t="e">
        <f t="shared" si="19"/>
        <v>#DIV/0!</v>
      </c>
      <c r="W68" s="95">
        <v>0</v>
      </c>
      <c r="X68" s="95">
        <v>0</v>
      </c>
      <c r="Y68" s="243" t="e">
        <f t="shared" si="20"/>
        <v>#DIV/0!</v>
      </c>
      <c r="Z68" s="95">
        <v>0</v>
      </c>
      <c r="AA68" s="95">
        <v>0</v>
      </c>
      <c r="AB68" s="243" t="e">
        <f t="shared" si="21"/>
        <v>#DIV/0!</v>
      </c>
      <c r="AC68" s="95">
        <v>0</v>
      </c>
      <c r="AD68" s="95">
        <v>0</v>
      </c>
      <c r="AE68" s="243" t="e">
        <f t="shared" si="22"/>
        <v>#DIV/0!</v>
      </c>
      <c r="AF68" s="95">
        <v>0</v>
      </c>
      <c r="AG68" s="95">
        <v>0</v>
      </c>
      <c r="AH68" s="243" t="e">
        <f t="shared" si="23"/>
        <v>#DIV/0!</v>
      </c>
      <c r="AI68" s="95">
        <v>0</v>
      </c>
      <c r="AJ68" s="95">
        <v>0</v>
      </c>
      <c r="AK68" s="243" t="e">
        <f t="shared" si="24"/>
        <v>#DIV/0!</v>
      </c>
      <c r="AL68" s="95">
        <v>0</v>
      </c>
      <c r="AM68" s="95">
        <v>0</v>
      </c>
      <c r="AN68" s="243" t="e">
        <f t="shared" si="25"/>
        <v>#DIV/0!</v>
      </c>
      <c r="AO68" s="95">
        <v>0</v>
      </c>
      <c r="AP68" s="95">
        <v>0</v>
      </c>
      <c r="AQ68" s="243" t="e">
        <f t="shared" si="26"/>
        <v>#DIV/0!</v>
      </c>
      <c r="AR68" s="252"/>
    </row>
    <row r="69" spans="1:44" ht="34.049999999999997" customHeight="1">
      <c r="A69" s="318" t="s">
        <v>10</v>
      </c>
      <c r="B69" s="318" t="s">
        <v>297</v>
      </c>
      <c r="C69" s="317" t="s">
        <v>294</v>
      </c>
      <c r="D69" s="243" t="s">
        <v>287</v>
      </c>
      <c r="E69" s="243">
        <f>E70+E71+E72</f>
        <v>0</v>
      </c>
      <c r="F69" s="243">
        <f t="shared" ref="F69:AP69" si="77">F70+F71+F72</f>
        <v>0</v>
      </c>
      <c r="G69" s="243" t="e">
        <f t="shared" si="14"/>
        <v>#DIV/0!</v>
      </c>
      <c r="H69" s="243">
        <f t="shared" si="77"/>
        <v>0</v>
      </c>
      <c r="I69" s="243">
        <f t="shared" si="77"/>
        <v>0</v>
      </c>
      <c r="J69" s="243" t="e">
        <f t="shared" si="15"/>
        <v>#DIV/0!</v>
      </c>
      <c r="K69" s="243">
        <f t="shared" ref="K69" si="78">K70+K71+K72</f>
        <v>0</v>
      </c>
      <c r="L69" s="243">
        <f t="shared" si="77"/>
        <v>0</v>
      </c>
      <c r="M69" s="243" t="e">
        <f t="shared" si="16"/>
        <v>#DIV/0!</v>
      </c>
      <c r="N69" s="243">
        <f t="shared" ref="N69" si="79">N70+N71+N72</f>
        <v>0</v>
      </c>
      <c r="O69" s="243">
        <f t="shared" si="77"/>
        <v>0</v>
      </c>
      <c r="P69" s="243" t="e">
        <f t="shared" si="17"/>
        <v>#DIV/0!</v>
      </c>
      <c r="Q69" s="243">
        <f t="shared" ref="Q69" si="80">Q70+Q71+Q72</f>
        <v>0</v>
      </c>
      <c r="R69" s="243">
        <f t="shared" si="77"/>
        <v>0</v>
      </c>
      <c r="S69" s="243" t="e">
        <f t="shared" si="18"/>
        <v>#DIV/0!</v>
      </c>
      <c r="T69" s="243">
        <f t="shared" ref="T69" si="81">T70+T71+T72</f>
        <v>0</v>
      </c>
      <c r="U69" s="243">
        <f t="shared" si="77"/>
        <v>0</v>
      </c>
      <c r="V69" s="243" t="e">
        <f t="shared" si="19"/>
        <v>#DIV/0!</v>
      </c>
      <c r="W69" s="243">
        <f t="shared" ref="W69" si="82">W70+W71+W72</f>
        <v>0</v>
      </c>
      <c r="X69" s="243">
        <f t="shared" si="77"/>
        <v>0</v>
      </c>
      <c r="Y69" s="243" t="e">
        <f t="shared" si="20"/>
        <v>#DIV/0!</v>
      </c>
      <c r="Z69" s="243">
        <f t="shared" ref="Z69" si="83">Z70+Z71+Z72</f>
        <v>0</v>
      </c>
      <c r="AA69" s="243">
        <f t="shared" si="77"/>
        <v>0</v>
      </c>
      <c r="AB69" s="243" t="e">
        <f t="shared" si="21"/>
        <v>#DIV/0!</v>
      </c>
      <c r="AC69" s="243">
        <f t="shared" si="77"/>
        <v>0</v>
      </c>
      <c r="AD69" s="243">
        <f t="shared" si="77"/>
        <v>0</v>
      </c>
      <c r="AE69" s="243" t="e">
        <f t="shared" si="22"/>
        <v>#DIV/0!</v>
      </c>
      <c r="AF69" s="243">
        <f t="shared" si="77"/>
        <v>0</v>
      </c>
      <c r="AG69" s="243">
        <f t="shared" si="77"/>
        <v>0</v>
      </c>
      <c r="AH69" s="243" t="e">
        <f t="shared" si="23"/>
        <v>#DIV/0!</v>
      </c>
      <c r="AI69" s="243">
        <f t="shared" si="77"/>
        <v>0</v>
      </c>
      <c r="AJ69" s="243">
        <f t="shared" si="77"/>
        <v>0</v>
      </c>
      <c r="AK69" s="243" t="e">
        <f t="shared" si="24"/>
        <v>#DIV/0!</v>
      </c>
      <c r="AL69" s="243">
        <f t="shared" si="77"/>
        <v>0</v>
      </c>
      <c r="AM69" s="243">
        <f t="shared" si="77"/>
        <v>0</v>
      </c>
      <c r="AN69" s="243" t="e">
        <f t="shared" si="25"/>
        <v>#DIV/0!</v>
      </c>
      <c r="AO69" s="243">
        <f t="shared" si="77"/>
        <v>0</v>
      </c>
      <c r="AP69" s="243">
        <f t="shared" si="77"/>
        <v>0</v>
      </c>
      <c r="AQ69" s="243" t="e">
        <f t="shared" si="26"/>
        <v>#DIV/0!</v>
      </c>
      <c r="AR69" s="252"/>
    </row>
    <row r="70" spans="1:44" ht="34.049999999999997" customHeight="1">
      <c r="A70" s="318"/>
      <c r="B70" s="318"/>
      <c r="C70" s="317"/>
      <c r="D70" s="243" t="s">
        <v>2</v>
      </c>
      <c r="E70" s="243">
        <f t="shared" ref="E70:F72" si="84">H70+K70+N70+Q70+T70+W70+Z70+AC70+AF70+AI70+AL70+AO70</f>
        <v>0</v>
      </c>
      <c r="F70" s="243">
        <f t="shared" si="84"/>
        <v>0</v>
      </c>
      <c r="G70" s="243" t="e">
        <f t="shared" si="14"/>
        <v>#DIV/0!</v>
      </c>
      <c r="H70" s="95">
        <v>0</v>
      </c>
      <c r="I70" s="95">
        <v>0</v>
      </c>
      <c r="J70" s="243" t="e">
        <f t="shared" si="15"/>
        <v>#DIV/0!</v>
      </c>
      <c r="K70" s="95">
        <v>0</v>
      </c>
      <c r="L70" s="95">
        <v>0</v>
      </c>
      <c r="M70" s="243" t="e">
        <f t="shared" si="16"/>
        <v>#DIV/0!</v>
      </c>
      <c r="N70" s="95">
        <v>0</v>
      </c>
      <c r="O70" s="95">
        <v>0</v>
      </c>
      <c r="P70" s="243" t="e">
        <f t="shared" si="17"/>
        <v>#DIV/0!</v>
      </c>
      <c r="Q70" s="95">
        <v>0</v>
      </c>
      <c r="R70" s="95">
        <v>0</v>
      </c>
      <c r="S70" s="243" t="e">
        <f t="shared" si="18"/>
        <v>#DIV/0!</v>
      </c>
      <c r="T70" s="95">
        <v>0</v>
      </c>
      <c r="U70" s="95">
        <v>0</v>
      </c>
      <c r="V70" s="243" t="e">
        <f t="shared" si="19"/>
        <v>#DIV/0!</v>
      </c>
      <c r="W70" s="95">
        <v>0</v>
      </c>
      <c r="X70" s="95">
        <v>0</v>
      </c>
      <c r="Y70" s="243" t="e">
        <f t="shared" si="20"/>
        <v>#DIV/0!</v>
      </c>
      <c r="Z70" s="95">
        <v>0</v>
      </c>
      <c r="AA70" s="95">
        <v>0</v>
      </c>
      <c r="AB70" s="243" t="e">
        <f t="shared" si="21"/>
        <v>#DIV/0!</v>
      </c>
      <c r="AC70" s="95">
        <v>0</v>
      </c>
      <c r="AD70" s="95">
        <v>0</v>
      </c>
      <c r="AE70" s="243" t="e">
        <f t="shared" si="22"/>
        <v>#DIV/0!</v>
      </c>
      <c r="AF70" s="95">
        <v>0</v>
      </c>
      <c r="AG70" s="95">
        <v>0</v>
      </c>
      <c r="AH70" s="243" t="e">
        <f t="shared" si="23"/>
        <v>#DIV/0!</v>
      </c>
      <c r="AI70" s="95">
        <v>0</v>
      </c>
      <c r="AJ70" s="95">
        <v>0</v>
      </c>
      <c r="AK70" s="243" t="e">
        <f t="shared" si="24"/>
        <v>#DIV/0!</v>
      </c>
      <c r="AL70" s="95">
        <v>0</v>
      </c>
      <c r="AM70" s="95">
        <v>0</v>
      </c>
      <c r="AN70" s="243" t="e">
        <f t="shared" si="25"/>
        <v>#DIV/0!</v>
      </c>
      <c r="AO70" s="95">
        <v>0</v>
      </c>
      <c r="AP70" s="95">
        <v>0</v>
      </c>
      <c r="AQ70" s="243" t="e">
        <f t="shared" si="26"/>
        <v>#DIV/0!</v>
      </c>
      <c r="AR70" s="252"/>
    </row>
    <row r="71" spans="1:44" ht="34.049999999999997" customHeight="1">
      <c r="A71" s="318"/>
      <c r="B71" s="318"/>
      <c r="C71" s="317"/>
      <c r="D71" s="243" t="s">
        <v>43</v>
      </c>
      <c r="E71" s="243">
        <f t="shared" si="84"/>
        <v>0</v>
      </c>
      <c r="F71" s="243">
        <f t="shared" si="84"/>
        <v>0</v>
      </c>
      <c r="G71" s="243" t="e">
        <f t="shared" si="14"/>
        <v>#DIV/0!</v>
      </c>
      <c r="H71" s="95">
        <v>0</v>
      </c>
      <c r="I71" s="95">
        <v>0</v>
      </c>
      <c r="J71" s="243" t="e">
        <f t="shared" si="15"/>
        <v>#DIV/0!</v>
      </c>
      <c r="K71" s="95">
        <v>0</v>
      </c>
      <c r="L71" s="95">
        <v>0</v>
      </c>
      <c r="M71" s="243" t="e">
        <f t="shared" si="16"/>
        <v>#DIV/0!</v>
      </c>
      <c r="N71" s="95">
        <v>0</v>
      </c>
      <c r="O71" s="95">
        <v>0</v>
      </c>
      <c r="P71" s="243" t="e">
        <f t="shared" si="17"/>
        <v>#DIV/0!</v>
      </c>
      <c r="Q71" s="95">
        <v>0</v>
      </c>
      <c r="R71" s="95"/>
      <c r="S71" s="243" t="e">
        <f t="shared" si="18"/>
        <v>#DIV/0!</v>
      </c>
      <c r="T71" s="95">
        <v>0</v>
      </c>
      <c r="U71" s="95"/>
      <c r="V71" s="243" t="e">
        <f t="shared" si="19"/>
        <v>#DIV/0!</v>
      </c>
      <c r="W71" s="95">
        <v>0</v>
      </c>
      <c r="X71" s="95"/>
      <c r="Y71" s="243" t="e">
        <f t="shared" si="20"/>
        <v>#DIV/0!</v>
      </c>
      <c r="Z71" s="95">
        <v>0</v>
      </c>
      <c r="AA71" s="95"/>
      <c r="AB71" s="243" t="e">
        <f t="shared" si="21"/>
        <v>#DIV/0!</v>
      </c>
      <c r="AC71" s="95">
        <v>0</v>
      </c>
      <c r="AD71" s="95"/>
      <c r="AE71" s="243" t="e">
        <f t="shared" si="22"/>
        <v>#DIV/0!</v>
      </c>
      <c r="AF71" s="95">
        <v>0</v>
      </c>
      <c r="AG71" s="95"/>
      <c r="AH71" s="243" t="e">
        <f t="shared" si="23"/>
        <v>#DIV/0!</v>
      </c>
      <c r="AI71" s="95">
        <v>0</v>
      </c>
      <c r="AJ71" s="95"/>
      <c r="AK71" s="243" t="e">
        <f t="shared" si="24"/>
        <v>#DIV/0!</v>
      </c>
      <c r="AL71" s="95">
        <v>0</v>
      </c>
      <c r="AM71" s="95"/>
      <c r="AN71" s="243" t="e">
        <f t="shared" si="25"/>
        <v>#DIV/0!</v>
      </c>
      <c r="AO71" s="95">
        <v>0</v>
      </c>
      <c r="AP71" s="95"/>
      <c r="AQ71" s="243" t="e">
        <f t="shared" si="26"/>
        <v>#DIV/0!</v>
      </c>
      <c r="AR71" s="252"/>
    </row>
    <row r="72" spans="1:44" ht="34.049999999999997" customHeight="1">
      <c r="A72" s="318"/>
      <c r="B72" s="318"/>
      <c r="C72" s="317"/>
      <c r="D72" s="243" t="s">
        <v>288</v>
      </c>
      <c r="E72" s="243">
        <f t="shared" si="84"/>
        <v>0</v>
      </c>
      <c r="F72" s="243">
        <f t="shared" si="84"/>
        <v>0</v>
      </c>
      <c r="G72" s="243" t="e">
        <f t="shared" si="14"/>
        <v>#DIV/0!</v>
      </c>
      <c r="H72" s="95">
        <v>0</v>
      </c>
      <c r="I72" s="95">
        <v>0</v>
      </c>
      <c r="J72" s="243" t="e">
        <f t="shared" si="15"/>
        <v>#DIV/0!</v>
      </c>
      <c r="K72" s="95">
        <v>0</v>
      </c>
      <c r="L72" s="95">
        <v>0</v>
      </c>
      <c r="M72" s="243" t="e">
        <f t="shared" si="16"/>
        <v>#DIV/0!</v>
      </c>
      <c r="N72" s="95">
        <v>0</v>
      </c>
      <c r="O72" s="95">
        <v>0</v>
      </c>
      <c r="P72" s="243" t="e">
        <f t="shared" si="17"/>
        <v>#DIV/0!</v>
      </c>
      <c r="Q72" s="95">
        <v>0</v>
      </c>
      <c r="R72" s="95">
        <v>0</v>
      </c>
      <c r="S72" s="243" t="e">
        <f t="shared" si="18"/>
        <v>#DIV/0!</v>
      </c>
      <c r="T72" s="95">
        <v>0</v>
      </c>
      <c r="U72" s="95">
        <v>0</v>
      </c>
      <c r="V72" s="243" t="e">
        <f t="shared" si="19"/>
        <v>#DIV/0!</v>
      </c>
      <c r="W72" s="95">
        <v>0</v>
      </c>
      <c r="X72" s="95">
        <v>0</v>
      </c>
      <c r="Y72" s="243" t="e">
        <f t="shared" si="20"/>
        <v>#DIV/0!</v>
      </c>
      <c r="Z72" s="95">
        <v>0</v>
      </c>
      <c r="AA72" s="95">
        <v>0</v>
      </c>
      <c r="AB72" s="243" t="e">
        <f t="shared" si="21"/>
        <v>#DIV/0!</v>
      </c>
      <c r="AC72" s="95">
        <v>0</v>
      </c>
      <c r="AD72" s="95">
        <v>0</v>
      </c>
      <c r="AE72" s="243" t="e">
        <f t="shared" si="22"/>
        <v>#DIV/0!</v>
      </c>
      <c r="AF72" s="95">
        <v>0</v>
      </c>
      <c r="AG72" s="95">
        <v>0</v>
      </c>
      <c r="AH72" s="243" t="e">
        <f t="shared" si="23"/>
        <v>#DIV/0!</v>
      </c>
      <c r="AI72" s="95">
        <v>0</v>
      </c>
      <c r="AJ72" s="95">
        <v>0</v>
      </c>
      <c r="AK72" s="243" t="e">
        <f t="shared" si="24"/>
        <v>#DIV/0!</v>
      </c>
      <c r="AL72" s="95">
        <v>0</v>
      </c>
      <c r="AM72" s="95">
        <v>0</v>
      </c>
      <c r="AN72" s="243" t="e">
        <f t="shared" si="25"/>
        <v>#DIV/0!</v>
      </c>
      <c r="AO72" s="95">
        <v>0</v>
      </c>
      <c r="AP72" s="95">
        <v>0</v>
      </c>
      <c r="AQ72" s="243" t="e">
        <f t="shared" si="26"/>
        <v>#DIV/0!</v>
      </c>
      <c r="AR72" s="252"/>
    </row>
    <row r="73" spans="1:44" ht="34.049999999999997" customHeight="1">
      <c r="A73" s="318" t="s">
        <v>296</v>
      </c>
      <c r="B73" s="318" t="s">
        <v>299</v>
      </c>
      <c r="C73" s="317" t="s">
        <v>300</v>
      </c>
      <c r="D73" s="243" t="s">
        <v>287</v>
      </c>
      <c r="E73" s="243">
        <f>E74+E75+E76</f>
        <v>10883.000000000002</v>
      </c>
      <c r="F73" s="243">
        <f t="shared" ref="F73:AP73" si="85">F74+F75+F76</f>
        <v>5492.2599999999993</v>
      </c>
      <c r="G73" s="243">
        <f t="shared" si="14"/>
        <v>50.466415510429094</v>
      </c>
      <c r="H73" s="243">
        <f t="shared" si="85"/>
        <v>0</v>
      </c>
      <c r="I73" s="243">
        <f t="shared" si="85"/>
        <v>0</v>
      </c>
      <c r="J73" s="243" t="e">
        <f t="shared" si="15"/>
        <v>#DIV/0!</v>
      </c>
      <c r="K73" s="243">
        <f t="shared" ref="K73" si="86">K74+K75+K76</f>
        <v>1298.5999999999999</v>
      </c>
      <c r="L73" s="243">
        <f t="shared" si="85"/>
        <v>1577.4</v>
      </c>
      <c r="M73" s="243">
        <f t="shared" si="16"/>
        <v>121.46927460341908</v>
      </c>
      <c r="N73" s="243">
        <f t="shared" ref="N73" si="87">N74+N75+N76</f>
        <v>700</v>
      </c>
      <c r="O73" s="243">
        <f t="shared" si="85"/>
        <v>695</v>
      </c>
      <c r="P73" s="243">
        <f t="shared" si="17"/>
        <v>99.285714285714292</v>
      </c>
      <c r="Q73" s="243">
        <f t="shared" ref="Q73" si="88">Q74+Q75+Q76</f>
        <v>1100</v>
      </c>
      <c r="R73" s="243">
        <f t="shared" si="85"/>
        <v>1145.26</v>
      </c>
      <c r="S73" s="243">
        <f t="shared" si="18"/>
        <v>104.11454545454546</v>
      </c>
      <c r="T73" s="243">
        <f t="shared" ref="T73" si="89">T74+T75+T76</f>
        <v>700</v>
      </c>
      <c r="U73" s="243">
        <f t="shared" si="85"/>
        <v>1109.4000000000001</v>
      </c>
      <c r="V73" s="243">
        <f t="shared" si="19"/>
        <v>158.48571428571429</v>
      </c>
      <c r="W73" s="243">
        <f t="shared" ref="W73" si="90">W74+W75+W76</f>
        <v>795.5</v>
      </c>
      <c r="X73" s="243">
        <f t="shared" si="85"/>
        <v>750.8</v>
      </c>
      <c r="Y73" s="243">
        <f t="shared" si="20"/>
        <v>94.380892520427395</v>
      </c>
      <c r="Z73" s="243">
        <f t="shared" ref="Z73" si="91">Z74+Z75+Z76</f>
        <v>1448</v>
      </c>
      <c r="AA73" s="243">
        <f t="shared" si="85"/>
        <v>214.4</v>
      </c>
      <c r="AB73" s="243">
        <f t="shared" si="21"/>
        <v>14.806629834254146</v>
      </c>
      <c r="AC73" s="243">
        <f t="shared" si="85"/>
        <v>739.6</v>
      </c>
      <c r="AD73" s="243">
        <f t="shared" si="85"/>
        <v>0</v>
      </c>
      <c r="AE73" s="243">
        <f t="shared" si="22"/>
        <v>0</v>
      </c>
      <c r="AF73" s="243">
        <f t="shared" si="85"/>
        <v>354.2</v>
      </c>
      <c r="AG73" s="243">
        <f t="shared" si="85"/>
        <v>0</v>
      </c>
      <c r="AH73" s="243">
        <f t="shared" si="23"/>
        <v>0</v>
      </c>
      <c r="AI73" s="243">
        <f t="shared" si="85"/>
        <v>1401.5</v>
      </c>
      <c r="AJ73" s="243">
        <f t="shared" si="85"/>
        <v>0</v>
      </c>
      <c r="AK73" s="243">
        <f t="shared" si="24"/>
        <v>0</v>
      </c>
      <c r="AL73" s="243">
        <f t="shared" si="85"/>
        <v>786</v>
      </c>
      <c r="AM73" s="243">
        <f t="shared" si="85"/>
        <v>0</v>
      </c>
      <c r="AN73" s="243">
        <f t="shared" si="25"/>
        <v>0</v>
      </c>
      <c r="AO73" s="243">
        <f t="shared" si="85"/>
        <v>1559.6000000000004</v>
      </c>
      <c r="AP73" s="243">
        <f t="shared" si="85"/>
        <v>0</v>
      </c>
      <c r="AQ73" s="243">
        <f t="shared" si="26"/>
        <v>0</v>
      </c>
      <c r="AR73" s="252"/>
    </row>
    <row r="74" spans="1:44" ht="34.049999999999997" customHeight="1">
      <c r="A74" s="318"/>
      <c r="B74" s="318"/>
      <c r="C74" s="317"/>
      <c r="D74" s="243" t="s">
        <v>2</v>
      </c>
      <c r="E74" s="243">
        <f t="shared" ref="E74:F76" si="92">H74+K74+N74+Q74+T74+W74+Z74+AC74+AF74+AI74+AL74+AO74</f>
        <v>10883.000000000002</v>
      </c>
      <c r="F74" s="243">
        <f t="shared" si="92"/>
        <v>5492.2599999999993</v>
      </c>
      <c r="G74" s="243">
        <f t="shared" si="14"/>
        <v>50.466415510429094</v>
      </c>
      <c r="H74" s="252">
        <v>0</v>
      </c>
      <c r="I74" s="252">
        <v>0</v>
      </c>
      <c r="J74" s="243" t="e">
        <f t="shared" si="15"/>
        <v>#DIV/0!</v>
      </c>
      <c r="K74" s="252">
        <f>1118.6+180</f>
        <v>1298.5999999999999</v>
      </c>
      <c r="L74" s="252">
        <v>1577.4</v>
      </c>
      <c r="M74" s="243">
        <f t="shared" si="16"/>
        <v>121.46927460341908</v>
      </c>
      <c r="N74" s="252">
        <v>700</v>
      </c>
      <c r="O74" s="252">
        <f>698.8-3.8</f>
        <v>695</v>
      </c>
      <c r="P74" s="243">
        <f t="shared" si="17"/>
        <v>99.285714285714292</v>
      </c>
      <c r="Q74" s="252">
        <v>1100</v>
      </c>
      <c r="R74" s="273">
        <v>1145.26</v>
      </c>
      <c r="S74" s="243">
        <f t="shared" si="18"/>
        <v>104.11454545454546</v>
      </c>
      <c r="T74" s="252">
        <v>700</v>
      </c>
      <c r="U74" s="252">
        <v>1109.4000000000001</v>
      </c>
      <c r="V74" s="243">
        <f t="shared" si="19"/>
        <v>158.48571428571429</v>
      </c>
      <c r="W74" s="252">
        <f>1210.7-415.2</f>
        <v>795.5</v>
      </c>
      <c r="X74" s="252">
        <v>750.8</v>
      </c>
      <c r="Y74" s="243">
        <f t="shared" si="20"/>
        <v>94.380892520427395</v>
      </c>
      <c r="Z74" s="252">
        <v>1448</v>
      </c>
      <c r="AA74" s="252">
        <v>214.4</v>
      </c>
      <c r="AB74" s="243">
        <f t="shared" si="21"/>
        <v>14.806629834254146</v>
      </c>
      <c r="AC74" s="252">
        <v>739.6</v>
      </c>
      <c r="AD74" s="252">
        <v>0</v>
      </c>
      <c r="AE74" s="243">
        <f t="shared" si="22"/>
        <v>0</v>
      </c>
      <c r="AF74" s="252">
        <v>354.2</v>
      </c>
      <c r="AG74" s="252">
        <v>0</v>
      </c>
      <c r="AH74" s="243">
        <f t="shared" si="23"/>
        <v>0</v>
      </c>
      <c r="AI74" s="252">
        <f>571.1+830.4</f>
        <v>1401.5</v>
      </c>
      <c r="AJ74" s="252">
        <v>0</v>
      </c>
      <c r="AK74" s="243">
        <f t="shared" si="24"/>
        <v>0</v>
      </c>
      <c r="AL74" s="252">
        <f>1000-214</f>
        <v>786</v>
      </c>
      <c r="AM74" s="252">
        <v>0</v>
      </c>
      <c r="AN74" s="243">
        <f t="shared" si="25"/>
        <v>0</v>
      </c>
      <c r="AO74" s="252">
        <f>1662.2+1049.5-264.7+600-0.1+1091.3+50+1228.9+145.2+561-2786+2696+616.3-5090</f>
        <v>1559.6000000000004</v>
      </c>
      <c r="AP74" s="252"/>
      <c r="AQ74" s="243">
        <f t="shared" si="26"/>
        <v>0</v>
      </c>
      <c r="AR74" s="252"/>
    </row>
    <row r="75" spans="1:44" ht="34.049999999999997" customHeight="1">
      <c r="A75" s="318"/>
      <c r="B75" s="318"/>
      <c r="C75" s="317"/>
      <c r="D75" s="243" t="s">
        <v>43</v>
      </c>
      <c r="E75" s="243">
        <f t="shared" si="92"/>
        <v>0</v>
      </c>
      <c r="F75" s="243">
        <f t="shared" si="92"/>
        <v>0</v>
      </c>
      <c r="G75" s="243" t="e">
        <f t="shared" si="14"/>
        <v>#DIV/0!</v>
      </c>
      <c r="H75" s="95">
        <v>0</v>
      </c>
      <c r="I75" s="95">
        <v>0</v>
      </c>
      <c r="J75" s="243" t="e">
        <f t="shared" si="15"/>
        <v>#DIV/0!</v>
      </c>
      <c r="K75" s="95">
        <v>0</v>
      </c>
      <c r="L75" s="95">
        <v>0</v>
      </c>
      <c r="M75" s="243" t="e">
        <f t="shared" si="16"/>
        <v>#DIV/0!</v>
      </c>
      <c r="N75" s="95">
        <v>0</v>
      </c>
      <c r="O75" s="95">
        <v>0</v>
      </c>
      <c r="P75" s="243" t="e">
        <f t="shared" si="17"/>
        <v>#DIV/0!</v>
      </c>
      <c r="Q75" s="95">
        <v>0</v>
      </c>
      <c r="R75" s="95">
        <v>0</v>
      </c>
      <c r="S75" s="243" t="e">
        <f t="shared" si="18"/>
        <v>#DIV/0!</v>
      </c>
      <c r="T75" s="95">
        <v>0</v>
      </c>
      <c r="U75" s="95">
        <v>0</v>
      </c>
      <c r="V75" s="243" t="e">
        <f t="shared" si="19"/>
        <v>#DIV/0!</v>
      </c>
      <c r="W75" s="95">
        <v>0</v>
      </c>
      <c r="X75" s="95">
        <v>0</v>
      </c>
      <c r="Y75" s="243" t="e">
        <f t="shared" si="20"/>
        <v>#DIV/0!</v>
      </c>
      <c r="Z75" s="95">
        <v>0</v>
      </c>
      <c r="AA75" s="95">
        <v>0</v>
      </c>
      <c r="AB75" s="243" t="e">
        <f t="shared" si="21"/>
        <v>#DIV/0!</v>
      </c>
      <c r="AC75" s="95">
        <v>0</v>
      </c>
      <c r="AD75" s="95">
        <v>0</v>
      </c>
      <c r="AE75" s="243" t="e">
        <f t="shared" si="22"/>
        <v>#DIV/0!</v>
      </c>
      <c r="AF75" s="95">
        <v>0</v>
      </c>
      <c r="AG75" s="95">
        <v>0</v>
      </c>
      <c r="AH75" s="243" t="e">
        <f t="shared" si="23"/>
        <v>#DIV/0!</v>
      </c>
      <c r="AI75" s="95">
        <v>0</v>
      </c>
      <c r="AJ75" s="95">
        <v>0</v>
      </c>
      <c r="AK75" s="243" t="e">
        <f t="shared" si="24"/>
        <v>#DIV/0!</v>
      </c>
      <c r="AL75" s="95">
        <v>0</v>
      </c>
      <c r="AM75" s="95">
        <v>0</v>
      </c>
      <c r="AN75" s="243" t="e">
        <f t="shared" si="25"/>
        <v>#DIV/0!</v>
      </c>
      <c r="AO75" s="95">
        <v>0</v>
      </c>
      <c r="AP75" s="95">
        <v>0</v>
      </c>
      <c r="AQ75" s="243" t="e">
        <f t="shared" si="26"/>
        <v>#DIV/0!</v>
      </c>
      <c r="AR75" s="252"/>
    </row>
    <row r="76" spans="1:44" ht="41.55" customHeight="1">
      <c r="A76" s="318"/>
      <c r="B76" s="318"/>
      <c r="C76" s="317"/>
      <c r="D76" s="243" t="s">
        <v>288</v>
      </c>
      <c r="E76" s="243">
        <f t="shared" si="92"/>
        <v>0</v>
      </c>
      <c r="F76" s="243">
        <f t="shared" si="92"/>
        <v>0</v>
      </c>
      <c r="G76" s="243" t="e">
        <f t="shared" si="14"/>
        <v>#DIV/0!</v>
      </c>
      <c r="H76" s="95">
        <v>0</v>
      </c>
      <c r="I76" s="95">
        <v>0</v>
      </c>
      <c r="J76" s="243" t="e">
        <f t="shared" si="15"/>
        <v>#DIV/0!</v>
      </c>
      <c r="K76" s="95">
        <v>0</v>
      </c>
      <c r="L76" s="95">
        <v>0</v>
      </c>
      <c r="M76" s="243" t="e">
        <f t="shared" si="16"/>
        <v>#DIV/0!</v>
      </c>
      <c r="N76" s="95">
        <v>0</v>
      </c>
      <c r="O76" s="95">
        <v>0</v>
      </c>
      <c r="P76" s="243" t="e">
        <f t="shared" si="17"/>
        <v>#DIV/0!</v>
      </c>
      <c r="Q76" s="95">
        <v>0</v>
      </c>
      <c r="R76" s="95">
        <v>0</v>
      </c>
      <c r="S76" s="243" t="e">
        <f t="shared" si="18"/>
        <v>#DIV/0!</v>
      </c>
      <c r="T76" s="95">
        <v>0</v>
      </c>
      <c r="U76" s="95">
        <v>0</v>
      </c>
      <c r="V76" s="243" t="e">
        <f t="shared" si="19"/>
        <v>#DIV/0!</v>
      </c>
      <c r="W76" s="95">
        <v>0</v>
      </c>
      <c r="X76" s="95">
        <v>0</v>
      </c>
      <c r="Y76" s="243" t="e">
        <f t="shared" si="20"/>
        <v>#DIV/0!</v>
      </c>
      <c r="Z76" s="95">
        <v>0</v>
      </c>
      <c r="AA76" s="95">
        <v>0</v>
      </c>
      <c r="AB76" s="243" t="e">
        <f t="shared" si="21"/>
        <v>#DIV/0!</v>
      </c>
      <c r="AC76" s="95">
        <v>0</v>
      </c>
      <c r="AD76" s="95">
        <v>0</v>
      </c>
      <c r="AE76" s="243" t="e">
        <f t="shared" si="22"/>
        <v>#DIV/0!</v>
      </c>
      <c r="AF76" s="95">
        <v>0</v>
      </c>
      <c r="AG76" s="95">
        <v>0</v>
      </c>
      <c r="AH76" s="243" t="e">
        <f t="shared" si="23"/>
        <v>#DIV/0!</v>
      </c>
      <c r="AI76" s="95">
        <v>0</v>
      </c>
      <c r="AJ76" s="95">
        <v>0</v>
      </c>
      <c r="AK76" s="243" t="e">
        <f t="shared" si="24"/>
        <v>#DIV/0!</v>
      </c>
      <c r="AL76" s="95">
        <v>0</v>
      </c>
      <c r="AM76" s="95">
        <v>0</v>
      </c>
      <c r="AN76" s="243" t="e">
        <f t="shared" si="25"/>
        <v>#DIV/0!</v>
      </c>
      <c r="AO76" s="95">
        <v>0</v>
      </c>
      <c r="AP76" s="95">
        <v>0</v>
      </c>
      <c r="AQ76" s="243" t="e">
        <f t="shared" si="26"/>
        <v>#DIV/0!</v>
      </c>
      <c r="AR76" s="252"/>
    </row>
    <row r="77" spans="1:44" ht="34.049999999999997" customHeight="1">
      <c r="A77" s="318" t="s">
        <v>298</v>
      </c>
      <c r="B77" s="318" t="s">
        <v>302</v>
      </c>
      <c r="C77" s="317" t="s">
        <v>303</v>
      </c>
      <c r="D77" s="243" t="s">
        <v>287</v>
      </c>
      <c r="E77" s="243">
        <f>E82+E86+E92</f>
        <v>1793823.4999999995</v>
      </c>
      <c r="F77" s="243">
        <f>F82+F86+F92</f>
        <v>1060106.44</v>
      </c>
      <c r="G77" s="243">
        <f t="shared" si="14"/>
        <v>59.097589032588779</v>
      </c>
      <c r="H77" s="243">
        <f>H82+H86+H92</f>
        <v>105738.4</v>
      </c>
      <c r="I77" s="243">
        <f>I82+I86+I92</f>
        <v>105738.4</v>
      </c>
      <c r="J77" s="243">
        <f t="shared" si="15"/>
        <v>100</v>
      </c>
      <c r="K77" s="243">
        <f>K82+K86+K92</f>
        <v>156446</v>
      </c>
      <c r="L77" s="243">
        <f>L82+L86+L92</f>
        <v>157669.90000000002</v>
      </c>
      <c r="M77" s="243">
        <f t="shared" si="16"/>
        <v>100.78231466448489</v>
      </c>
      <c r="N77" s="243">
        <f>N82+N86+N92</f>
        <v>153091</v>
      </c>
      <c r="O77" s="243">
        <f>O82+O86+O92</f>
        <v>154338.34</v>
      </c>
      <c r="P77" s="243">
        <f t="shared" si="17"/>
        <v>100.81477030001764</v>
      </c>
      <c r="Q77" s="243">
        <f>Q82+Q86+Q92</f>
        <v>157938.19999999998</v>
      </c>
      <c r="R77" s="243">
        <f>R82+R86+R92</f>
        <v>158266</v>
      </c>
      <c r="S77" s="243">
        <f t="shared" si="18"/>
        <v>100.20754953519796</v>
      </c>
      <c r="T77" s="243">
        <f>T82+T86+T92</f>
        <v>108621.20000000001</v>
      </c>
      <c r="U77" s="243">
        <f>U82+U86+U92</f>
        <v>159646.29999999999</v>
      </c>
      <c r="V77" s="243">
        <f t="shared" si="19"/>
        <v>146.97526817969234</v>
      </c>
      <c r="W77" s="243">
        <f>W82+W86+W92</f>
        <v>216010.9</v>
      </c>
      <c r="X77" s="243">
        <f>X82+X86+X92</f>
        <v>183900.90000000002</v>
      </c>
      <c r="Y77" s="243">
        <f t="shared" si="20"/>
        <v>85.135009390729834</v>
      </c>
      <c r="Z77" s="243">
        <f>Z82+Z86+Z92</f>
        <v>146956.30000000002</v>
      </c>
      <c r="AA77" s="243">
        <f>AA82+AA86+AA92</f>
        <v>140546.6</v>
      </c>
      <c r="AB77" s="243">
        <f t="shared" si="21"/>
        <v>95.638363241317307</v>
      </c>
      <c r="AC77" s="243">
        <f>AC82+AC86+AC92</f>
        <v>67051.100000000006</v>
      </c>
      <c r="AD77" s="243">
        <f>AD82+AD86+AD92</f>
        <v>0</v>
      </c>
      <c r="AE77" s="243">
        <f t="shared" si="22"/>
        <v>0</v>
      </c>
      <c r="AF77" s="243">
        <f>AF82+AF86+AF92</f>
        <v>83091.100000000006</v>
      </c>
      <c r="AG77" s="243">
        <f>AG82+AG86+AG92</f>
        <v>0</v>
      </c>
      <c r="AH77" s="243">
        <f t="shared" si="23"/>
        <v>0</v>
      </c>
      <c r="AI77" s="243">
        <f>AI82+AI86+AI92</f>
        <v>133620.29999999999</v>
      </c>
      <c r="AJ77" s="243">
        <f>AJ82+AJ86+AJ92</f>
        <v>0</v>
      </c>
      <c r="AK77" s="243">
        <f t="shared" si="24"/>
        <v>0</v>
      </c>
      <c r="AL77" s="243">
        <f>AL82+AL86+AL92</f>
        <v>138840.6</v>
      </c>
      <c r="AM77" s="243">
        <f>AM82+AM86+AM92</f>
        <v>0</v>
      </c>
      <c r="AN77" s="243">
        <f t="shared" si="25"/>
        <v>0</v>
      </c>
      <c r="AO77" s="243">
        <f>AO82+AO86+AO92</f>
        <v>326418.40000000002</v>
      </c>
      <c r="AP77" s="243">
        <f>AP82+AP86+AP92</f>
        <v>0</v>
      </c>
      <c r="AQ77" s="243">
        <f t="shared" si="26"/>
        <v>0</v>
      </c>
      <c r="AR77" s="252"/>
    </row>
    <row r="78" spans="1:44" ht="34.049999999999997" customHeight="1">
      <c r="A78" s="318"/>
      <c r="B78" s="318"/>
      <c r="C78" s="317"/>
      <c r="D78" s="243" t="s">
        <v>37</v>
      </c>
      <c r="E78" s="243">
        <f>E87</f>
        <v>15525</v>
      </c>
      <c r="F78" s="243">
        <f>F87</f>
        <v>0</v>
      </c>
      <c r="G78" s="243">
        <f t="shared" si="14"/>
        <v>0</v>
      </c>
      <c r="H78" s="252">
        <v>0</v>
      </c>
      <c r="I78" s="252">
        <v>0</v>
      </c>
      <c r="J78" s="243" t="e">
        <f t="shared" si="15"/>
        <v>#DIV/0!</v>
      </c>
      <c r="K78" s="252">
        <v>0</v>
      </c>
      <c r="L78" s="252">
        <v>0</v>
      </c>
      <c r="M78" s="243" t="e">
        <f t="shared" si="16"/>
        <v>#DIV/0!</v>
      </c>
      <c r="N78" s="243">
        <f>N87</f>
        <v>0</v>
      </c>
      <c r="O78" s="243">
        <f>O87</f>
        <v>0</v>
      </c>
      <c r="P78" s="243" t="e">
        <f t="shared" si="17"/>
        <v>#DIV/0!</v>
      </c>
      <c r="Q78" s="243">
        <f>Q87</f>
        <v>0</v>
      </c>
      <c r="R78" s="243">
        <f>R87</f>
        <v>0</v>
      </c>
      <c r="S78" s="243"/>
      <c r="T78" s="243">
        <f>T87</f>
        <v>0</v>
      </c>
      <c r="U78" s="243">
        <f>U87</f>
        <v>0</v>
      </c>
      <c r="V78" s="243"/>
      <c r="W78" s="243">
        <f>W87</f>
        <v>0</v>
      </c>
      <c r="X78" s="243">
        <f>X87</f>
        <v>0</v>
      </c>
      <c r="Y78" s="243" t="e">
        <f t="shared" si="20"/>
        <v>#DIV/0!</v>
      </c>
      <c r="Z78" s="243">
        <f>Z87</f>
        <v>0</v>
      </c>
      <c r="AA78" s="243">
        <f>AA87</f>
        <v>0</v>
      </c>
      <c r="AB78" s="243" t="e">
        <f t="shared" si="21"/>
        <v>#DIV/0!</v>
      </c>
      <c r="AC78" s="243">
        <f>AC87</f>
        <v>0</v>
      </c>
      <c r="AD78" s="243">
        <f>AD87</f>
        <v>0</v>
      </c>
      <c r="AE78" s="243" t="e">
        <f t="shared" si="22"/>
        <v>#DIV/0!</v>
      </c>
      <c r="AF78" s="243">
        <f>AF87</f>
        <v>0</v>
      </c>
      <c r="AG78" s="243">
        <f>AG87</f>
        <v>0</v>
      </c>
      <c r="AH78" s="243" t="e">
        <f t="shared" si="23"/>
        <v>#DIV/0!</v>
      </c>
      <c r="AI78" s="243">
        <f>AI87</f>
        <v>0</v>
      </c>
      <c r="AJ78" s="243">
        <f>AJ87</f>
        <v>0</v>
      </c>
      <c r="AK78" s="243" t="e">
        <f t="shared" si="24"/>
        <v>#DIV/0!</v>
      </c>
      <c r="AL78" s="243">
        <f>AL87</f>
        <v>0</v>
      </c>
      <c r="AM78" s="243">
        <f>AM87</f>
        <v>0</v>
      </c>
      <c r="AN78" s="243" t="e">
        <f t="shared" si="25"/>
        <v>#DIV/0!</v>
      </c>
      <c r="AO78" s="243">
        <f>AO87</f>
        <v>15525</v>
      </c>
      <c r="AP78" s="243">
        <f>AP87</f>
        <v>0</v>
      </c>
      <c r="AQ78" s="243">
        <f>(AP78/AO78)*100</f>
        <v>0</v>
      </c>
      <c r="AR78" s="252"/>
    </row>
    <row r="79" spans="1:44" ht="34.049999999999997" customHeight="1">
      <c r="A79" s="318"/>
      <c r="B79" s="318"/>
      <c r="C79" s="317"/>
      <c r="D79" s="243" t="s">
        <v>2</v>
      </c>
      <c r="E79" s="243">
        <f t="shared" ref="E79:F81" si="93">E83+E88+E93</f>
        <v>1395291.5999999999</v>
      </c>
      <c r="F79" s="243">
        <f t="shared" si="93"/>
        <v>875197.96</v>
      </c>
      <c r="G79" s="243">
        <f t="shared" si="14"/>
        <v>62.725093449999989</v>
      </c>
      <c r="H79" s="243">
        <f t="shared" ref="H79:I81" si="94">H83+H88+H93</f>
        <v>81387.5</v>
      </c>
      <c r="I79" s="243">
        <f t="shared" si="94"/>
        <v>81387.5</v>
      </c>
      <c r="J79" s="243">
        <f t="shared" si="15"/>
        <v>100</v>
      </c>
      <c r="K79" s="243">
        <f t="shared" ref="K79:L81" si="95">K83+K88+K93</f>
        <v>123814.8</v>
      </c>
      <c r="L79" s="243">
        <f t="shared" si="95"/>
        <v>124817.40000000001</v>
      </c>
      <c r="M79" s="243">
        <f t="shared" si="16"/>
        <v>100.80975779955223</v>
      </c>
      <c r="N79" s="243">
        <f t="shared" ref="N79:O81" si="96">N83+N88+N93</f>
        <v>123484.2</v>
      </c>
      <c r="O79" s="243">
        <f t="shared" si="96"/>
        <v>123709.29999999999</v>
      </c>
      <c r="P79" s="243">
        <f t="shared" si="17"/>
        <v>100.18229052785699</v>
      </c>
      <c r="Q79" s="243">
        <f t="shared" ref="Q79:R81" si="97">Q83+Q88+Q93</f>
        <v>110000</v>
      </c>
      <c r="R79" s="243">
        <f t="shared" si="97"/>
        <v>109076.96</v>
      </c>
      <c r="S79" s="243">
        <f t="shared" si="18"/>
        <v>99.160872727272732</v>
      </c>
      <c r="T79" s="243">
        <f t="shared" ref="T79:U81" si="98">T83+T88+T93</f>
        <v>90000</v>
      </c>
      <c r="U79" s="243">
        <f t="shared" si="98"/>
        <v>151919.6</v>
      </c>
      <c r="V79" s="243">
        <f t="shared" si="19"/>
        <v>168.79955555555557</v>
      </c>
      <c r="W79" s="243">
        <f t="shared" ref="W79:X81" si="99">W83+W88+W93</f>
        <v>196309.3</v>
      </c>
      <c r="X79" s="243">
        <f t="shared" si="99"/>
        <v>169143.80000000002</v>
      </c>
      <c r="Y79" s="243">
        <f t="shared" si="20"/>
        <v>86.161888407732107</v>
      </c>
      <c r="Z79" s="243">
        <f t="shared" ref="Z79:AA81" si="100">Z83+Z88+Z93</f>
        <v>120487.5</v>
      </c>
      <c r="AA79" s="243">
        <f t="shared" si="100"/>
        <v>115143.4</v>
      </c>
      <c r="AB79" s="243">
        <f t="shared" si="21"/>
        <v>95.564602137151155</v>
      </c>
      <c r="AC79" s="243">
        <f t="shared" ref="AC79:AD81" si="101">AC83+AC88+AC93</f>
        <v>56931.9</v>
      </c>
      <c r="AD79" s="243">
        <f t="shared" si="101"/>
        <v>0</v>
      </c>
      <c r="AE79" s="243">
        <f t="shared" si="22"/>
        <v>0</v>
      </c>
      <c r="AF79" s="243">
        <f t="shared" ref="AF79:AG81" si="102">AF83+AF88+AF93</f>
        <v>67411.3</v>
      </c>
      <c r="AG79" s="243">
        <f t="shared" si="102"/>
        <v>0</v>
      </c>
      <c r="AH79" s="243">
        <f t="shared" si="23"/>
        <v>0</v>
      </c>
      <c r="AI79" s="243">
        <f t="shared" ref="AI79:AJ81" si="103">AI83+AI88+AI93</f>
        <v>101108.6</v>
      </c>
      <c r="AJ79" s="243">
        <f t="shared" si="103"/>
        <v>0</v>
      </c>
      <c r="AK79" s="243">
        <f t="shared" si="24"/>
        <v>0</v>
      </c>
      <c r="AL79" s="243">
        <f t="shared" ref="AL79:AM81" si="104">AL83+AL88+AL93</f>
        <v>111775.8</v>
      </c>
      <c r="AM79" s="243">
        <f t="shared" si="104"/>
        <v>0</v>
      </c>
      <c r="AN79" s="243">
        <f t="shared" si="25"/>
        <v>0</v>
      </c>
      <c r="AO79" s="243">
        <f t="shared" ref="AO79:AP81" si="105">AO83+AO88+AO93</f>
        <v>212580.69999999998</v>
      </c>
      <c r="AP79" s="243">
        <f t="shared" si="105"/>
        <v>0</v>
      </c>
      <c r="AQ79" s="243">
        <f t="shared" si="26"/>
        <v>0</v>
      </c>
      <c r="AR79" s="252"/>
    </row>
    <row r="80" spans="1:44" ht="34.049999999999997" customHeight="1">
      <c r="A80" s="318"/>
      <c r="B80" s="318"/>
      <c r="C80" s="317"/>
      <c r="D80" s="243" t="s">
        <v>43</v>
      </c>
      <c r="E80" s="243">
        <f t="shared" si="93"/>
        <v>311767</v>
      </c>
      <c r="F80" s="243">
        <f t="shared" si="93"/>
        <v>167934.60000000003</v>
      </c>
      <c r="G80" s="243">
        <f t="shared" si="14"/>
        <v>53.865418726164108</v>
      </c>
      <c r="H80" s="243">
        <f t="shared" si="94"/>
        <v>22258.5</v>
      </c>
      <c r="I80" s="243">
        <f t="shared" si="94"/>
        <v>22258.5</v>
      </c>
      <c r="J80" s="243">
        <f t="shared" si="15"/>
        <v>100</v>
      </c>
      <c r="K80" s="243">
        <f t="shared" si="95"/>
        <v>27300</v>
      </c>
      <c r="L80" s="243">
        <f t="shared" si="95"/>
        <v>27466.3</v>
      </c>
      <c r="M80" s="243">
        <f t="shared" si="16"/>
        <v>100.60915750915751</v>
      </c>
      <c r="N80" s="243">
        <f t="shared" si="96"/>
        <v>24600.6</v>
      </c>
      <c r="O80" s="243">
        <f t="shared" si="96"/>
        <v>25389.599999999999</v>
      </c>
      <c r="P80" s="243">
        <f t="shared" si="17"/>
        <v>103.20723884783298</v>
      </c>
      <c r="Q80" s="243">
        <f t="shared" si="97"/>
        <v>45221.3</v>
      </c>
      <c r="R80" s="243">
        <f t="shared" si="97"/>
        <v>46537.599999999999</v>
      </c>
      <c r="S80" s="243">
        <f t="shared" si="18"/>
        <v>102.91079646095976</v>
      </c>
      <c r="T80" s="243">
        <f t="shared" si="98"/>
        <v>14408.6</v>
      </c>
      <c r="U80" s="243">
        <f t="shared" si="98"/>
        <v>6687.2000000000007</v>
      </c>
      <c r="V80" s="243">
        <f t="shared" si="19"/>
        <v>46.411171106144941</v>
      </c>
      <c r="W80" s="243">
        <f t="shared" si="99"/>
        <v>16489.8</v>
      </c>
      <c r="X80" s="243">
        <f t="shared" si="99"/>
        <v>14433.3</v>
      </c>
      <c r="Y80" s="243">
        <f t="shared" si="20"/>
        <v>87.528654077065823</v>
      </c>
      <c r="Z80" s="243">
        <f t="shared" si="100"/>
        <v>26254.9</v>
      </c>
      <c r="AA80" s="243">
        <f t="shared" si="100"/>
        <v>25162.1</v>
      </c>
      <c r="AB80" s="243">
        <f t="shared" si="21"/>
        <v>95.83772933814258</v>
      </c>
      <c r="AC80" s="243">
        <f t="shared" si="101"/>
        <v>9700</v>
      </c>
      <c r="AD80" s="243">
        <f t="shared" si="101"/>
        <v>0</v>
      </c>
      <c r="AE80" s="243">
        <f t="shared" si="22"/>
        <v>0</v>
      </c>
      <c r="AF80" s="243">
        <f t="shared" si="102"/>
        <v>13383.3</v>
      </c>
      <c r="AG80" s="243">
        <f t="shared" si="102"/>
        <v>0</v>
      </c>
      <c r="AH80" s="243">
        <f>(AG80/AF80)*100</f>
        <v>0</v>
      </c>
      <c r="AI80" s="243">
        <f t="shared" si="103"/>
        <v>27062.3</v>
      </c>
      <c r="AJ80" s="243">
        <f t="shared" si="103"/>
        <v>0</v>
      </c>
      <c r="AK80" s="243">
        <f t="shared" si="24"/>
        <v>0</v>
      </c>
      <c r="AL80" s="243">
        <f t="shared" si="104"/>
        <v>23800</v>
      </c>
      <c r="AM80" s="243">
        <f t="shared" si="104"/>
        <v>0</v>
      </c>
      <c r="AN80" s="243">
        <f t="shared" si="25"/>
        <v>0</v>
      </c>
      <c r="AO80" s="243">
        <f t="shared" si="105"/>
        <v>61287.7</v>
      </c>
      <c r="AP80" s="243">
        <f t="shared" si="105"/>
        <v>0</v>
      </c>
      <c r="AQ80" s="243">
        <f t="shared" si="26"/>
        <v>0</v>
      </c>
      <c r="AR80" s="252"/>
    </row>
    <row r="81" spans="1:44" ht="34.049999999999997" customHeight="1">
      <c r="A81" s="318"/>
      <c r="B81" s="318"/>
      <c r="C81" s="317"/>
      <c r="D81" s="243" t="s">
        <v>288</v>
      </c>
      <c r="E81" s="243">
        <f t="shared" si="93"/>
        <v>71239.899999999994</v>
      </c>
      <c r="F81" s="243">
        <f t="shared" si="93"/>
        <v>16973.88</v>
      </c>
      <c r="G81" s="243">
        <f t="shared" si="14"/>
        <v>23.826366965703212</v>
      </c>
      <c r="H81" s="243">
        <f t="shared" si="94"/>
        <v>2092.4</v>
      </c>
      <c r="I81" s="243">
        <f t="shared" si="94"/>
        <v>2092.4</v>
      </c>
      <c r="J81" s="243">
        <f t="shared" si="15"/>
        <v>100</v>
      </c>
      <c r="K81" s="243">
        <f t="shared" si="95"/>
        <v>5331.2</v>
      </c>
      <c r="L81" s="243">
        <f t="shared" si="95"/>
        <v>5386.2</v>
      </c>
      <c r="M81" s="243">
        <f t="shared" si="16"/>
        <v>101.03166266506602</v>
      </c>
      <c r="N81" s="243">
        <f t="shared" si="96"/>
        <v>5006.2</v>
      </c>
      <c r="O81" s="243">
        <f t="shared" si="96"/>
        <v>5239.4399999999996</v>
      </c>
      <c r="P81" s="243">
        <f t="shared" si="17"/>
        <v>104.65902281171347</v>
      </c>
      <c r="Q81" s="243">
        <f t="shared" si="97"/>
        <v>2716.9</v>
      </c>
      <c r="R81" s="243">
        <f t="shared" si="97"/>
        <v>2651.44</v>
      </c>
      <c r="S81" s="243">
        <f t="shared" si="18"/>
        <v>97.59063638705878</v>
      </c>
      <c r="T81" s="243">
        <f t="shared" si="98"/>
        <v>4212.6000000000004</v>
      </c>
      <c r="U81" s="243">
        <f t="shared" si="98"/>
        <v>1039.5</v>
      </c>
      <c r="V81" s="243">
        <f t="shared" si="19"/>
        <v>24.67597208374875</v>
      </c>
      <c r="W81" s="243">
        <f t="shared" si="99"/>
        <v>3211.7999999999997</v>
      </c>
      <c r="X81" s="243">
        <f t="shared" si="99"/>
        <v>323.8</v>
      </c>
      <c r="Y81" s="243">
        <f t="shared" si="20"/>
        <v>10.081574195155365</v>
      </c>
      <c r="Z81" s="243">
        <f t="shared" si="100"/>
        <v>213.9</v>
      </c>
      <c r="AA81" s="243">
        <f t="shared" si="100"/>
        <v>241.10000000000002</v>
      </c>
      <c r="AB81" s="243">
        <f t="shared" si="21"/>
        <v>112.71622253389435</v>
      </c>
      <c r="AC81" s="243">
        <f t="shared" si="101"/>
        <v>419.20000000000005</v>
      </c>
      <c r="AD81" s="243">
        <f t="shared" si="101"/>
        <v>0</v>
      </c>
      <c r="AE81" s="243">
        <f t="shared" si="22"/>
        <v>0</v>
      </c>
      <c r="AF81" s="243">
        <f t="shared" si="102"/>
        <v>2296.5</v>
      </c>
      <c r="AG81" s="243">
        <f t="shared" si="102"/>
        <v>0</v>
      </c>
      <c r="AH81" s="243">
        <f t="shared" si="23"/>
        <v>0</v>
      </c>
      <c r="AI81" s="243">
        <f t="shared" si="103"/>
        <v>5449.4</v>
      </c>
      <c r="AJ81" s="243">
        <f t="shared" si="103"/>
        <v>0</v>
      </c>
      <c r="AK81" s="243">
        <f t="shared" si="24"/>
        <v>0</v>
      </c>
      <c r="AL81" s="243">
        <f t="shared" si="104"/>
        <v>3264.8</v>
      </c>
      <c r="AM81" s="243">
        <f t="shared" si="104"/>
        <v>0</v>
      </c>
      <c r="AN81" s="243">
        <f t="shared" si="25"/>
        <v>0</v>
      </c>
      <c r="AO81" s="243">
        <f t="shared" si="105"/>
        <v>37025</v>
      </c>
      <c r="AP81" s="243">
        <f t="shared" si="105"/>
        <v>0</v>
      </c>
      <c r="AQ81" s="243">
        <f t="shared" si="26"/>
        <v>0</v>
      </c>
      <c r="AR81" s="252"/>
    </row>
    <row r="82" spans="1:44" ht="34.049999999999997" customHeight="1">
      <c r="A82" s="314" t="s">
        <v>421</v>
      </c>
      <c r="B82" s="318" t="s">
        <v>304</v>
      </c>
      <c r="C82" s="317" t="s">
        <v>303</v>
      </c>
      <c r="D82" s="243" t="s">
        <v>287</v>
      </c>
      <c r="E82" s="243">
        <f>E83+E84+E85</f>
        <v>328140.40000000002</v>
      </c>
      <c r="F82" s="243">
        <f t="shared" ref="F82:AP82" si="106">F83+F84+F85</f>
        <v>164757.50000000003</v>
      </c>
      <c r="G82" s="243">
        <f t="shared" si="14"/>
        <v>50.209453026814131</v>
      </c>
      <c r="H82" s="243">
        <f t="shared" si="106"/>
        <v>17261.8</v>
      </c>
      <c r="I82" s="243">
        <f t="shared" si="106"/>
        <v>17261.8</v>
      </c>
      <c r="J82" s="243">
        <f t="shared" si="15"/>
        <v>100</v>
      </c>
      <c r="K82" s="243">
        <f t="shared" ref="K82" si="107">K83+K84+K85</f>
        <v>23678.6</v>
      </c>
      <c r="L82" s="243">
        <f t="shared" si="106"/>
        <v>23768.2</v>
      </c>
      <c r="M82" s="243">
        <f t="shared" si="16"/>
        <v>100.37840075004436</v>
      </c>
      <c r="N82" s="243">
        <f t="shared" ref="N82" si="108">N83+N84+N85</f>
        <v>23553.3</v>
      </c>
      <c r="O82" s="243">
        <f t="shared" si="106"/>
        <v>23943.9</v>
      </c>
      <c r="P82" s="243">
        <f t="shared" si="17"/>
        <v>101.65836634356971</v>
      </c>
      <c r="Q82" s="243">
        <f t="shared" ref="Q82" si="109">Q83+Q84+Q85</f>
        <v>22300</v>
      </c>
      <c r="R82" s="243">
        <f t="shared" si="106"/>
        <v>22986.400000000001</v>
      </c>
      <c r="S82" s="243">
        <f t="shared" si="18"/>
        <v>103.07802690582962</v>
      </c>
      <c r="T82" s="243">
        <f t="shared" ref="T82" si="110">T83+T84+T85</f>
        <v>23702.6</v>
      </c>
      <c r="U82" s="243">
        <f t="shared" si="106"/>
        <v>26959.300000000003</v>
      </c>
      <c r="V82" s="243">
        <f t="shared" si="19"/>
        <v>113.73984288643442</v>
      </c>
      <c r="W82" s="243">
        <f t="shared" ref="W82" si="111">W83+W84+W85</f>
        <v>28906.5</v>
      </c>
      <c r="X82" s="243">
        <f t="shared" si="106"/>
        <v>27659.5</v>
      </c>
      <c r="Y82" s="243">
        <f t="shared" si="20"/>
        <v>95.68609136353416</v>
      </c>
      <c r="Z82" s="243">
        <f t="shared" ref="Z82" si="112">Z83+Z84+Z85</f>
        <v>25145.200000000001</v>
      </c>
      <c r="AA82" s="243">
        <f t="shared" si="106"/>
        <v>22178.399999999998</v>
      </c>
      <c r="AB82" s="243">
        <f t="shared" si="21"/>
        <v>88.201326694557991</v>
      </c>
      <c r="AC82" s="243">
        <f t="shared" si="106"/>
        <v>19903.099999999999</v>
      </c>
      <c r="AD82" s="243">
        <f t="shared" si="106"/>
        <v>0</v>
      </c>
      <c r="AE82" s="243">
        <f t="shared" si="22"/>
        <v>0</v>
      </c>
      <c r="AF82" s="243">
        <f>AF83+AF84+AF85</f>
        <v>15615.6</v>
      </c>
      <c r="AG82" s="243">
        <f t="shared" si="106"/>
        <v>0</v>
      </c>
      <c r="AH82" s="243">
        <f t="shared" si="23"/>
        <v>0</v>
      </c>
      <c r="AI82" s="243">
        <f t="shared" si="106"/>
        <v>21864</v>
      </c>
      <c r="AJ82" s="243">
        <f t="shared" si="106"/>
        <v>0</v>
      </c>
      <c r="AK82" s="243">
        <f t="shared" si="24"/>
        <v>0</v>
      </c>
      <c r="AL82" s="243">
        <f t="shared" si="106"/>
        <v>23995.8</v>
      </c>
      <c r="AM82" s="243">
        <f t="shared" si="106"/>
        <v>0</v>
      </c>
      <c r="AN82" s="243">
        <f t="shared" si="25"/>
        <v>0</v>
      </c>
      <c r="AO82" s="243">
        <f t="shared" si="106"/>
        <v>82213.899999999994</v>
      </c>
      <c r="AP82" s="243">
        <f t="shared" si="106"/>
        <v>0</v>
      </c>
      <c r="AQ82" s="243">
        <f t="shared" si="26"/>
        <v>0</v>
      </c>
      <c r="AR82" s="252"/>
    </row>
    <row r="83" spans="1:44" ht="34.049999999999997" customHeight="1">
      <c r="A83" s="315"/>
      <c r="B83" s="318"/>
      <c r="C83" s="317"/>
      <c r="D83" s="243" t="s">
        <v>2</v>
      </c>
      <c r="E83" s="243">
        <f t="shared" ref="E83:F85" si="113">H83+K83+N83+Q83+T83+W83+Z83+AC83+AF83+AI83+AL83+AO83</f>
        <v>252837.5</v>
      </c>
      <c r="F83" s="243">
        <f t="shared" si="113"/>
        <v>132226.96000000002</v>
      </c>
      <c r="G83" s="243">
        <f t="shared" si="14"/>
        <v>52.297210659020131</v>
      </c>
      <c r="H83" s="252">
        <v>10491.8</v>
      </c>
      <c r="I83" s="252">
        <v>10491.8</v>
      </c>
      <c r="J83" s="243">
        <f t="shared" si="15"/>
        <v>100</v>
      </c>
      <c r="K83" s="252">
        <v>19315.8</v>
      </c>
      <c r="L83" s="252">
        <v>19315.8</v>
      </c>
      <c r="M83" s="243">
        <f t="shared" si="16"/>
        <v>100</v>
      </c>
      <c r="N83" s="252">
        <f>14900+4653.3</f>
        <v>19553.3</v>
      </c>
      <c r="O83" s="252">
        <f>15055.9+4653.3</f>
        <v>19709.2</v>
      </c>
      <c r="P83" s="243">
        <f t="shared" si="17"/>
        <v>100.79730787130561</v>
      </c>
      <c r="Q83" s="252">
        <v>15000</v>
      </c>
      <c r="R83" s="252">
        <v>14627.66</v>
      </c>
      <c r="S83" s="243">
        <f t="shared" si="18"/>
        <v>97.517733333333339</v>
      </c>
      <c r="T83" s="252">
        <v>20000</v>
      </c>
      <c r="U83" s="252">
        <v>23871.4</v>
      </c>
      <c r="V83" s="243">
        <f t="shared" si="19"/>
        <v>119.357</v>
      </c>
      <c r="W83" s="252">
        <v>25701.3</v>
      </c>
      <c r="X83" s="252">
        <v>25670.1</v>
      </c>
      <c r="Y83" s="243">
        <f t="shared" si="20"/>
        <v>99.878605362374657</v>
      </c>
      <c r="Z83" s="252">
        <v>20947.900000000001</v>
      </c>
      <c r="AA83" s="252">
        <v>18541</v>
      </c>
      <c r="AB83" s="243">
        <f t="shared" si="21"/>
        <v>88.510065448087872</v>
      </c>
      <c r="AC83" s="252">
        <v>15647</v>
      </c>
      <c r="AD83" s="252">
        <v>0</v>
      </c>
      <c r="AE83" s="243">
        <f t="shared" si="22"/>
        <v>0</v>
      </c>
      <c r="AF83" s="252">
        <v>11560.6</v>
      </c>
      <c r="AG83" s="252">
        <v>0</v>
      </c>
      <c r="AH83" s="243">
        <f t="shared" si="23"/>
        <v>0</v>
      </c>
      <c r="AI83" s="252">
        <v>15390.5</v>
      </c>
      <c r="AJ83" s="252">
        <v>0</v>
      </c>
      <c r="AK83" s="243">
        <f t="shared" si="24"/>
        <v>0</v>
      </c>
      <c r="AL83" s="252">
        <v>17775.8</v>
      </c>
      <c r="AM83" s="252">
        <v>0</v>
      </c>
      <c r="AN83" s="243">
        <f t="shared" si="25"/>
        <v>0</v>
      </c>
      <c r="AO83" s="252">
        <f>58941.8+100+2128.6+283.1</f>
        <v>61453.5</v>
      </c>
      <c r="AP83" s="252">
        <v>0</v>
      </c>
      <c r="AQ83" s="243">
        <f t="shared" si="26"/>
        <v>0</v>
      </c>
      <c r="AR83" s="252"/>
    </row>
    <row r="84" spans="1:44" ht="34.049999999999997" customHeight="1">
      <c r="A84" s="315"/>
      <c r="B84" s="318"/>
      <c r="C84" s="317"/>
      <c r="D84" s="243" t="s">
        <v>43</v>
      </c>
      <c r="E84" s="243">
        <f t="shared" si="113"/>
        <v>50302.9</v>
      </c>
      <c r="F84" s="243">
        <f t="shared" si="113"/>
        <v>25676.7</v>
      </c>
      <c r="G84" s="243">
        <f t="shared" si="14"/>
        <v>51.044174391536082</v>
      </c>
      <c r="H84" s="252">
        <v>6052.5</v>
      </c>
      <c r="I84" s="252">
        <v>6052.5</v>
      </c>
      <c r="J84" s="243">
        <f t="shared" si="15"/>
        <v>100</v>
      </c>
      <c r="K84" s="252">
        <v>2750</v>
      </c>
      <c r="L84" s="252">
        <v>2785.5</v>
      </c>
      <c r="M84" s="243">
        <f t="shared" si="16"/>
        <v>101.2909090909091</v>
      </c>
      <c r="N84" s="252">
        <v>2500</v>
      </c>
      <c r="O84" s="252">
        <f>2358.1+179.2</f>
        <v>2537.2999999999997</v>
      </c>
      <c r="P84" s="243">
        <f t="shared" si="17"/>
        <v>101.49199999999998</v>
      </c>
      <c r="Q84" s="252">
        <v>6000</v>
      </c>
      <c r="R84" s="252">
        <v>7093.7</v>
      </c>
      <c r="S84" s="243">
        <f t="shared" si="18"/>
        <v>118.22833333333334</v>
      </c>
      <c r="T84" s="252">
        <v>1000</v>
      </c>
      <c r="U84" s="252">
        <v>2048.4</v>
      </c>
      <c r="V84" s="243">
        <f t="shared" si="19"/>
        <v>204.84</v>
      </c>
      <c r="W84" s="252">
        <v>1500</v>
      </c>
      <c r="X84" s="252">
        <v>1719.2</v>
      </c>
      <c r="Y84" s="243">
        <f t="shared" si="20"/>
        <v>114.61333333333334</v>
      </c>
      <c r="Z84" s="252">
        <v>4000</v>
      </c>
      <c r="AA84" s="252">
        <v>3440.1</v>
      </c>
      <c r="AB84" s="243">
        <f t="shared" si="21"/>
        <v>86.002499999999998</v>
      </c>
      <c r="AC84" s="252">
        <v>4000</v>
      </c>
      <c r="AD84" s="252">
        <v>0</v>
      </c>
      <c r="AE84" s="243">
        <f t="shared" si="22"/>
        <v>0</v>
      </c>
      <c r="AF84" s="252">
        <v>3000</v>
      </c>
      <c r="AG84" s="252">
        <v>0</v>
      </c>
      <c r="AH84" s="243">
        <f t="shared" si="23"/>
        <v>0</v>
      </c>
      <c r="AI84" s="252">
        <v>5000</v>
      </c>
      <c r="AJ84" s="252">
        <v>0</v>
      </c>
      <c r="AK84" s="243">
        <f t="shared" si="24"/>
        <v>0</v>
      </c>
      <c r="AL84" s="252">
        <v>5000</v>
      </c>
      <c r="AM84" s="252">
        <v>0</v>
      </c>
      <c r="AN84" s="243">
        <f t="shared" si="25"/>
        <v>0</v>
      </c>
      <c r="AO84" s="252">
        <f>6357.6+319.3+1700-110-500-2983+2000+2400-45.9+362.4</f>
        <v>9500.4000000000015</v>
      </c>
      <c r="AP84" s="252">
        <v>0</v>
      </c>
      <c r="AQ84" s="243">
        <f t="shared" si="26"/>
        <v>0</v>
      </c>
      <c r="AR84" s="252"/>
    </row>
    <row r="85" spans="1:44" s="268" customFormat="1" ht="34.049999999999997" customHeight="1">
      <c r="A85" s="316"/>
      <c r="B85" s="318"/>
      <c r="C85" s="317"/>
      <c r="D85" s="243" t="s">
        <v>288</v>
      </c>
      <c r="E85" s="243">
        <f>H85+K85+N85+Q85+T85+W85+Z85+AC85+AF85+AI85+AL85+AO85</f>
        <v>25000</v>
      </c>
      <c r="F85" s="243">
        <f t="shared" si="113"/>
        <v>6853.84</v>
      </c>
      <c r="G85" s="243">
        <f t="shared" si="14"/>
        <v>27.41536</v>
      </c>
      <c r="H85" s="267">
        <v>717.5</v>
      </c>
      <c r="I85" s="267">
        <v>717.5</v>
      </c>
      <c r="J85" s="243">
        <f t="shared" si="15"/>
        <v>100</v>
      </c>
      <c r="K85" s="267">
        <v>1612.8</v>
      </c>
      <c r="L85" s="267">
        <v>1666.9</v>
      </c>
      <c r="M85" s="243">
        <f t="shared" si="16"/>
        <v>103.3544146825397</v>
      </c>
      <c r="N85" s="267">
        <v>1500</v>
      </c>
      <c r="O85" s="267">
        <f>1679.6+17.8</f>
        <v>1697.3999999999999</v>
      </c>
      <c r="P85" s="243">
        <f t="shared" si="17"/>
        <v>113.16</v>
      </c>
      <c r="Q85" s="267">
        <v>1300</v>
      </c>
      <c r="R85" s="267">
        <v>1265.04</v>
      </c>
      <c r="S85" s="243">
        <f t="shared" si="18"/>
        <v>97.310769230769225</v>
      </c>
      <c r="T85" s="267">
        <v>2702.6</v>
      </c>
      <c r="U85" s="267">
        <v>1039.5</v>
      </c>
      <c r="V85" s="243">
        <f t="shared" si="19"/>
        <v>38.462961592540516</v>
      </c>
      <c r="W85" s="267">
        <v>1705.2</v>
      </c>
      <c r="X85" s="267">
        <v>270.2</v>
      </c>
      <c r="Y85" s="243">
        <f t="shared" si="20"/>
        <v>15.845648604269295</v>
      </c>
      <c r="Z85" s="267">
        <v>197.3</v>
      </c>
      <c r="AA85" s="267">
        <v>197.3</v>
      </c>
      <c r="AB85" s="243">
        <f t="shared" si="21"/>
        <v>100</v>
      </c>
      <c r="AC85" s="267">
        <v>256.10000000000002</v>
      </c>
      <c r="AD85" s="267">
        <v>0</v>
      </c>
      <c r="AE85" s="243">
        <f t="shared" si="22"/>
        <v>0</v>
      </c>
      <c r="AF85" s="267">
        <v>1055</v>
      </c>
      <c r="AG85" s="267">
        <v>0</v>
      </c>
      <c r="AH85" s="243">
        <f t="shared" si="23"/>
        <v>0</v>
      </c>
      <c r="AI85" s="267">
        <v>1473.5</v>
      </c>
      <c r="AJ85" s="267">
        <v>0</v>
      </c>
      <c r="AK85" s="243">
        <f t="shared" si="24"/>
        <v>0</v>
      </c>
      <c r="AL85" s="267">
        <v>1220</v>
      </c>
      <c r="AM85" s="267">
        <v>0</v>
      </c>
      <c r="AN85" s="243">
        <f t="shared" si="25"/>
        <v>0</v>
      </c>
      <c r="AO85" s="267">
        <f>9342.1-300+1320.2-1500+2397.7</f>
        <v>11260</v>
      </c>
      <c r="AP85" s="267">
        <v>0</v>
      </c>
      <c r="AQ85" s="243">
        <f t="shared" si="26"/>
        <v>0</v>
      </c>
      <c r="AR85" s="267"/>
    </row>
    <row r="86" spans="1:44" ht="35.25" customHeight="1">
      <c r="A86" s="314" t="s">
        <v>422</v>
      </c>
      <c r="B86" s="314" t="s">
        <v>305</v>
      </c>
      <c r="C86" s="325" t="s">
        <v>303</v>
      </c>
      <c r="D86" s="243" t="s">
        <v>287</v>
      </c>
      <c r="E86" s="243">
        <f>E88+E89+E90+E87</f>
        <v>1410620.1999999997</v>
      </c>
      <c r="F86" s="243">
        <f>F88+F89+F90+F87</f>
        <v>863229.5</v>
      </c>
      <c r="G86" s="243">
        <f t="shared" si="14"/>
        <v>61.195033220139635</v>
      </c>
      <c r="H86" s="243">
        <f>H88+H89+H90</f>
        <v>86987.799999999988</v>
      </c>
      <c r="I86" s="243">
        <f>I88+I89+I90</f>
        <v>86987.799999999988</v>
      </c>
      <c r="J86" s="243">
        <f t="shared" si="15"/>
        <v>100</v>
      </c>
      <c r="K86" s="243">
        <f>K88+K89+K90</f>
        <v>127499</v>
      </c>
      <c r="L86" s="243">
        <f>L88+L89+L90</f>
        <v>128587.1</v>
      </c>
      <c r="M86" s="243">
        <f t="shared" si="16"/>
        <v>100.85341845818398</v>
      </c>
      <c r="N86" s="243">
        <f>N88+N89+N90+N87</f>
        <v>124531.5</v>
      </c>
      <c r="O86" s="243">
        <f>O88+O89+O90+O87</f>
        <v>125373.4</v>
      </c>
      <c r="P86" s="243">
        <f t="shared" si="17"/>
        <v>100.67605384982916</v>
      </c>
      <c r="Q86" s="243">
        <f>Q88+Q89+Q90+Q87</f>
        <v>130121.3</v>
      </c>
      <c r="R86" s="243">
        <f>R88+R89+R90+R87</f>
        <v>129356.8</v>
      </c>
      <c r="S86" s="243">
        <f t="shared" si="18"/>
        <v>99.412471286407381</v>
      </c>
      <c r="T86" s="243">
        <f>T88+T89+T90+T87</f>
        <v>82508.600000000006</v>
      </c>
      <c r="U86" s="243">
        <f>U88+U89+U90+U87</f>
        <v>130582.5</v>
      </c>
      <c r="V86" s="243">
        <f t="shared" si="19"/>
        <v>158.26532022116481</v>
      </c>
      <c r="W86" s="243">
        <f>W88+W89+W90+W87</f>
        <v>180647.8</v>
      </c>
      <c r="X86" s="243">
        <f>X88+X89+X90+X87</f>
        <v>148588.40000000002</v>
      </c>
      <c r="Y86" s="243">
        <f t="shared" si="20"/>
        <v>82.253091374486729</v>
      </c>
      <c r="Z86" s="243">
        <f>Z88+Z89+Z90+Z87</f>
        <v>118494.5</v>
      </c>
      <c r="AA86" s="243">
        <f>AA88+AA89+AA90+AA87</f>
        <v>113753.5</v>
      </c>
      <c r="AB86" s="243">
        <f t="shared" si="21"/>
        <v>95.998970416348442</v>
      </c>
      <c r="AC86" s="243">
        <f>AC88+AC89+AC90+AC87</f>
        <v>45948</v>
      </c>
      <c r="AD86" s="243">
        <f>AD88+AD89+AD90+AD87</f>
        <v>0</v>
      </c>
      <c r="AE86" s="243">
        <f t="shared" si="22"/>
        <v>0</v>
      </c>
      <c r="AF86" s="243">
        <f>AF88+AF89+AF90+AF87</f>
        <v>61475.5</v>
      </c>
      <c r="AG86" s="243">
        <f>AG88+AG89+AG90+AG87</f>
        <v>0</v>
      </c>
      <c r="AH86" s="243">
        <f t="shared" si="23"/>
        <v>0</v>
      </c>
      <c r="AI86" s="243">
        <f>AI88+AI89+AI90+AI87</f>
        <v>107556.3</v>
      </c>
      <c r="AJ86" s="243">
        <f>AJ88+AJ89+AJ90+AJ87</f>
        <v>0</v>
      </c>
      <c r="AK86" s="243">
        <f t="shared" si="24"/>
        <v>0</v>
      </c>
      <c r="AL86" s="243">
        <f>AL88+AL89+AL90+AL87</f>
        <v>111044.8</v>
      </c>
      <c r="AM86" s="243">
        <f>AM88+AM89+AM90+AM87</f>
        <v>0</v>
      </c>
      <c r="AN86" s="243">
        <f t="shared" si="25"/>
        <v>0</v>
      </c>
      <c r="AO86" s="243">
        <f>AO88+AO89+AO90+AO87</f>
        <v>233805.09999999998</v>
      </c>
      <c r="AP86" s="243">
        <f>AP88+AP89+AP90+AP87</f>
        <v>0</v>
      </c>
      <c r="AQ86" s="243">
        <f t="shared" si="26"/>
        <v>0</v>
      </c>
      <c r="AR86" s="252"/>
    </row>
    <row r="87" spans="1:44" ht="34.049999999999997" customHeight="1">
      <c r="A87" s="315"/>
      <c r="B87" s="315"/>
      <c r="C87" s="326"/>
      <c r="D87" s="243" t="s">
        <v>37</v>
      </c>
      <c r="E87" s="243">
        <f>H87+K87+N87+Q87+T87+W87+Z87+AC87+AF87+AI87+AL87+AO87</f>
        <v>15525</v>
      </c>
      <c r="F87" s="243">
        <f t="shared" ref="F87" si="114">I87+L87+O87+R87+U87+X87+AA87+AD87+AG87+AJ87+AM87+AP87</f>
        <v>0</v>
      </c>
      <c r="G87" s="243">
        <f t="shared" si="14"/>
        <v>0</v>
      </c>
      <c r="H87" s="252">
        <v>0</v>
      </c>
      <c r="I87" s="252">
        <v>0</v>
      </c>
      <c r="J87" s="243" t="e">
        <f t="shared" si="15"/>
        <v>#DIV/0!</v>
      </c>
      <c r="K87" s="252">
        <v>0</v>
      </c>
      <c r="L87" s="252">
        <v>0</v>
      </c>
      <c r="M87" s="243" t="e">
        <f t="shared" si="16"/>
        <v>#DIV/0!</v>
      </c>
      <c r="N87" s="252">
        <v>0</v>
      </c>
      <c r="O87" s="252">
        <v>0</v>
      </c>
      <c r="P87" s="243" t="e">
        <f t="shared" si="17"/>
        <v>#DIV/0!</v>
      </c>
      <c r="Q87" s="252">
        <v>0</v>
      </c>
      <c r="R87" s="252">
        <v>0</v>
      </c>
      <c r="S87" s="243" t="e">
        <f t="shared" si="18"/>
        <v>#DIV/0!</v>
      </c>
      <c r="T87" s="252">
        <v>0</v>
      </c>
      <c r="U87" s="252">
        <v>0</v>
      </c>
      <c r="V87" s="243"/>
      <c r="W87" s="252">
        <v>0</v>
      </c>
      <c r="X87" s="252">
        <v>0</v>
      </c>
      <c r="Y87" s="243" t="e">
        <f t="shared" si="20"/>
        <v>#DIV/0!</v>
      </c>
      <c r="Z87" s="252">
        <v>0</v>
      </c>
      <c r="AA87" s="252">
        <v>0</v>
      </c>
      <c r="AB87" s="243" t="e">
        <f t="shared" si="21"/>
        <v>#DIV/0!</v>
      </c>
      <c r="AC87" s="252">
        <v>0</v>
      </c>
      <c r="AD87" s="252">
        <v>0</v>
      </c>
      <c r="AE87" s="243" t="e">
        <f t="shared" si="22"/>
        <v>#DIV/0!</v>
      </c>
      <c r="AF87" s="252">
        <v>0</v>
      </c>
      <c r="AG87" s="252">
        <v>0</v>
      </c>
      <c r="AH87" s="243" t="e">
        <f t="shared" si="23"/>
        <v>#DIV/0!</v>
      </c>
      <c r="AI87" s="252">
        <v>0</v>
      </c>
      <c r="AJ87" s="252">
        <v>0</v>
      </c>
      <c r="AK87" s="243" t="e">
        <f t="shared" si="24"/>
        <v>#DIV/0!</v>
      </c>
      <c r="AL87" s="252">
        <v>0</v>
      </c>
      <c r="AM87" s="252">
        <v>0</v>
      </c>
      <c r="AN87" s="243" t="e">
        <f t="shared" si="25"/>
        <v>#DIV/0!</v>
      </c>
      <c r="AO87" s="252">
        <v>15525</v>
      </c>
      <c r="AP87" s="252">
        <v>0</v>
      </c>
      <c r="AQ87" s="243">
        <f t="shared" si="26"/>
        <v>0</v>
      </c>
      <c r="AR87" s="252"/>
    </row>
    <row r="88" spans="1:44" ht="34.049999999999997" customHeight="1">
      <c r="A88" s="315"/>
      <c r="B88" s="315"/>
      <c r="C88" s="326"/>
      <c r="D88" s="243" t="s">
        <v>2</v>
      </c>
      <c r="E88" s="243">
        <f t="shared" ref="E88:F91" si="115">H88+K88+N88+Q88+T88+W88+Z88+AC88+AF88+AI88+AL88+AO88</f>
        <v>1142454.0999999999</v>
      </c>
      <c r="F88" s="243">
        <f t="shared" si="115"/>
        <v>742971</v>
      </c>
      <c r="G88" s="243">
        <f t="shared" si="14"/>
        <v>65.032897164096141</v>
      </c>
      <c r="H88" s="252">
        <v>70895.7</v>
      </c>
      <c r="I88" s="252">
        <v>70895.7</v>
      </c>
      <c r="J88" s="243">
        <f t="shared" si="15"/>
        <v>100</v>
      </c>
      <c r="K88" s="252">
        <f>101299+1500+1000+700</f>
        <v>104499</v>
      </c>
      <c r="L88" s="252">
        <v>105501.6</v>
      </c>
      <c r="M88" s="243">
        <f t="shared" si="16"/>
        <v>100.95943501851691</v>
      </c>
      <c r="N88" s="252">
        <f>74048.6+5000+7500+15+4336.4+13030.9</f>
        <v>103930.9</v>
      </c>
      <c r="O88" s="252">
        <f>90545.2+425.7+13030.9-1.7</f>
        <v>104000.09999999999</v>
      </c>
      <c r="P88" s="243">
        <f t="shared" si="17"/>
        <v>100.06658270062128</v>
      </c>
      <c r="Q88" s="252">
        <v>95000</v>
      </c>
      <c r="R88" s="252">
        <v>94449.3</v>
      </c>
      <c r="S88" s="243">
        <f t="shared" si="18"/>
        <v>99.42031578947369</v>
      </c>
      <c r="T88" s="252">
        <v>70000</v>
      </c>
      <c r="U88" s="252">
        <v>128048.2</v>
      </c>
      <c r="V88" s="243"/>
      <c r="W88" s="252">
        <v>170608</v>
      </c>
      <c r="X88" s="252">
        <v>143473.70000000001</v>
      </c>
      <c r="Y88" s="243">
        <f t="shared" si="20"/>
        <v>84.095528931820311</v>
      </c>
      <c r="Z88" s="252">
        <v>99539.6</v>
      </c>
      <c r="AA88" s="252">
        <v>96602.4</v>
      </c>
      <c r="AB88" s="243">
        <f t="shared" si="21"/>
        <v>97.049214583944462</v>
      </c>
      <c r="AC88" s="252">
        <v>41284.9</v>
      </c>
      <c r="AD88" s="252">
        <v>0</v>
      </c>
      <c r="AE88" s="243">
        <f t="shared" si="22"/>
        <v>0</v>
      </c>
      <c r="AF88" s="252">
        <v>55850.7</v>
      </c>
      <c r="AG88" s="252">
        <v>0</v>
      </c>
      <c r="AH88" s="243">
        <f t="shared" si="23"/>
        <v>0</v>
      </c>
      <c r="AI88" s="252">
        <f>85674.5+43.6</f>
        <v>85718.1</v>
      </c>
      <c r="AJ88" s="252">
        <v>0</v>
      </c>
      <c r="AK88" s="243">
        <f t="shared" si="24"/>
        <v>0</v>
      </c>
      <c r="AL88" s="252">
        <v>94000</v>
      </c>
      <c r="AM88" s="252">
        <v>0</v>
      </c>
      <c r="AN88" s="243">
        <f t="shared" si="25"/>
        <v>0</v>
      </c>
      <c r="AO88" s="252">
        <f>93333+37299.4-5000+36066.5-13030.9+2643.3-36.8+66.4-213.7</f>
        <v>151127.19999999998</v>
      </c>
      <c r="AP88" s="252">
        <v>0</v>
      </c>
      <c r="AQ88" s="243">
        <f t="shared" si="26"/>
        <v>0</v>
      </c>
      <c r="AR88" s="252"/>
    </row>
    <row r="89" spans="1:44" ht="34.049999999999997" customHeight="1">
      <c r="A89" s="315"/>
      <c r="B89" s="315"/>
      <c r="C89" s="326"/>
      <c r="D89" s="243" t="s">
        <v>43</v>
      </c>
      <c r="E89" s="243">
        <f t="shared" si="115"/>
        <v>206741.09999999998</v>
      </c>
      <c r="F89" s="243">
        <f t="shared" si="115"/>
        <v>110230.1</v>
      </c>
      <c r="G89" s="243">
        <f t="shared" si="14"/>
        <v>53.317942102465366</v>
      </c>
      <c r="H89" s="252">
        <v>14717.2</v>
      </c>
      <c r="I89" s="252">
        <v>14717.2</v>
      </c>
      <c r="J89" s="243">
        <f t="shared" si="15"/>
        <v>100</v>
      </c>
      <c r="K89" s="252">
        <v>19300</v>
      </c>
      <c r="L89" s="252">
        <v>19384.599999999999</v>
      </c>
      <c r="M89" s="243">
        <f t="shared" si="16"/>
        <v>100.4383419689119</v>
      </c>
      <c r="N89" s="252">
        <v>17100.599999999999</v>
      </c>
      <c r="O89" s="252">
        <f>17222.5+614.7</f>
        <v>17837.2</v>
      </c>
      <c r="P89" s="243">
        <f t="shared" si="17"/>
        <v>104.30745120054267</v>
      </c>
      <c r="Q89" s="252">
        <f>20855.3+12866</f>
        <v>33721.300000000003</v>
      </c>
      <c r="R89" s="252">
        <v>33538</v>
      </c>
      <c r="S89" s="243">
        <f t="shared" si="18"/>
        <v>99.456426650218106</v>
      </c>
      <c r="T89" s="252">
        <v>11008.6</v>
      </c>
      <c r="U89" s="252">
        <v>2534.3000000000002</v>
      </c>
      <c r="V89" s="243">
        <f t="shared" si="19"/>
        <v>23.02109260033065</v>
      </c>
      <c r="W89" s="252">
        <v>8539.7999999999993</v>
      </c>
      <c r="X89" s="252">
        <v>5067.7</v>
      </c>
      <c r="Y89" s="243">
        <f t="shared" si="20"/>
        <v>59.342139160167683</v>
      </c>
      <c r="Z89" s="252">
        <v>18954.900000000001</v>
      </c>
      <c r="AA89" s="252">
        <v>17151.099999999999</v>
      </c>
      <c r="AB89" s="243">
        <f t="shared" si="21"/>
        <v>90.483727162897182</v>
      </c>
      <c r="AC89" s="252">
        <v>4500</v>
      </c>
      <c r="AD89" s="252">
        <v>0</v>
      </c>
      <c r="AE89" s="243">
        <f t="shared" si="22"/>
        <v>0</v>
      </c>
      <c r="AF89" s="252">
        <v>4383.3</v>
      </c>
      <c r="AG89" s="252">
        <v>0</v>
      </c>
      <c r="AH89" s="243">
        <f t="shared" si="23"/>
        <v>0</v>
      </c>
      <c r="AI89" s="252">
        <v>17862.3</v>
      </c>
      <c r="AJ89" s="252">
        <v>0</v>
      </c>
      <c r="AK89" s="243">
        <f t="shared" si="24"/>
        <v>0</v>
      </c>
      <c r="AL89" s="252">
        <v>15000</v>
      </c>
      <c r="AM89" s="252">
        <v>0</v>
      </c>
      <c r="AN89" s="243">
        <f t="shared" si="25"/>
        <v>0</v>
      </c>
      <c r="AO89" s="252">
        <f>20909.6-1231.6+14623.7-1980.3-2000-159.5+11510.5+341.7-361</f>
        <v>41653.099999999991</v>
      </c>
      <c r="AP89" s="252">
        <v>0</v>
      </c>
      <c r="AQ89" s="243">
        <f t="shared" si="26"/>
        <v>0</v>
      </c>
      <c r="AR89" s="252"/>
    </row>
    <row r="90" spans="1:44" ht="34.049999999999997" customHeight="1">
      <c r="A90" s="315"/>
      <c r="B90" s="315"/>
      <c r="C90" s="326"/>
      <c r="D90" s="243" t="s">
        <v>288</v>
      </c>
      <c r="E90" s="243">
        <f>H90+K90+N90+Q90+T90+W90+Z90+AC90+AF90+AI90+AL90+AO90</f>
        <v>45900</v>
      </c>
      <c r="F90" s="243">
        <f>I90+L90+O90+R90+U90+X90+AA90+AD90+AG90+AJ90+AM90+AP90</f>
        <v>10028.400000000001</v>
      </c>
      <c r="G90" s="243">
        <f t="shared" si="14"/>
        <v>21.8483660130719</v>
      </c>
      <c r="H90" s="252">
        <v>1374.9</v>
      </c>
      <c r="I90" s="252">
        <v>1374.9</v>
      </c>
      <c r="J90" s="243">
        <f t="shared" si="15"/>
        <v>100</v>
      </c>
      <c r="K90" s="252">
        <v>3700</v>
      </c>
      <c r="L90" s="252">
        <v>3700.9</v>
      </c>
      <c r="M90" s="243">
        <f t="shared" si="16"/>
        <v>100.02432432432433</v>
      </c>
      <c r="N90" s="252">
        <v>3500</v>
      </c>
      <c r="O90" s="252">
        <f>2887.8+648.3</f>
        <v>3536.1000000000004</v>
      </c>
      <c r="P90" s="243">
        <f t="shared" si="17"/>
        <v>101.03142857142858</v>
      </c>
      <c r="Q90" s="252">
        <v>1400</v>
      </c>
      <c r="R90" s="252">
        <v>1369.5</v>
      </c>
      <c r="S90" s="243">
        <f t="shared" si="18"/>
        <v>97.821428571428569</v>
      </c>
      <c r="T90" s="252">
        <v>1500</v>
      </c>
      <c r="U90" s="252">
        <v>0</v>
      </c>
      <c r="V90" s="243"/>
      <c r="W90" s="252">
        <v>1500</v>
      </c>
      <c r="X90" s="252">
        <v>47</v>
      </c>
      <c r="Y90" s="243">
        <f t="shared" si="20"/>
        <v>3.1333333333333333</v>
      </c>
      <c r="Z90" s="252">
        <v>0</v>
      </c>
      <c r="AA90" s="252">
        <v>0</v>
      </c>
      <c r="AB90" s="243" t="e">
        <f t="shared" si="21"/>
        <v>#DIV/0!</v>
      </c>
      <c r="AC90" s="252">
        <v>163.1</v>
      </c>
      <c r="AD90" s="252">
        <v>0</v>
      </c>
      <c r="AE90" s="243">
        <f t="shared" si="22"/>
        <v>0</v>
      </c>
      <c r="AF90" s="252">
        <f>1241.5</f>
        <v>1241.5</v>
      </c>
      <c r="AG90" s="252">
        <v>0</v>
      </c>
      <c r="AH90" s="243">
        <f t="shared" si="23"/>
        <v>0</v>
      </c>
      <c r="AI90" s="252">
        <v>3975.9</v>
      </c>
      <c r="AJ90" s="252">
        <v>0</v>
      </c>
      <c r="AK90" s="243">
        <f t="shared" si="24"/>
        <v>0</v>
      </c>
      <c r="AL90" s="252">
        <v>2044.8</v>
      </c>
      <c r="AM90" s="252">
        <v>0</v>
      </c>
      <c r="AN90" s="243">
        <f t="shared" si="25"/>
        <v>0</v>
      </c>
      <c r="AO90" s="252">
        <f>16098.6-1000-1086.4+4486.1+7001.5</f>
        <v>25499.800000000003</v>
      </c>
      <c r="AP90" s="252">
        <v>0</v>
      </c>
      <c r="AQ90" s="243">
        <f t="shared" si="26"/>
        <v>0</v>
      </c>
      <c r="AR90" s="252"/>
    </row>
    <row r="91" spans="1:44" ht="34.049999999999997" customHeight="1">
      <c r="A91" s="316"/>
      <c r="B91" s="316"/>
      <c r="C91" s="327"/>
      <c r="D91" s="243" t="s">
        <v>283</v>
      </c>
      <c r="E91" s="243">
        <f t="shared" si="115"/>
        <v>0</v>
      </c>
      <c r="F91" s="243">
        <f t="shared" si="115"/>
        <v>0</v>
      </c>
      <c r="G91" s="243" t="e">
        <f t="shared" si="14"/>
        <v>#DIV/0!</v>
      </c>
      <c r="H91" s="252">
        <v>0</v>
      </c>
      <c r="I91" s="252">
        <v>0</v>
      </c>
      <c r="J91" s="243" t="e">
        <f t="shared" si="15"/>
        <v>#DIV/0!</v>
      </c>
      <c r="K91" s="252">
        <v>0</v>
      </c>
      <c r="L91" s="252">
        <v>0</v>
      </c>
      <c r="M91" s="243" t="e">
        <f t="shared" si="16"/>
        <v>#DIV/0!</v>
      </c>
      <c r="N91" s="252">
        <v>0</v>
      </c>
      <c r="O91" s="252">
        <v>0</v>
      </c>
      <c r="P91" s="243" t="e">
        <f t="shared" si="17"/>
        <v>#DIV/0!</v>
      </c>
      <c r="Q91" s="252">
        <v>0</v>
      </c>
      <c r="R91" s="252">
        <v>0</v>
      </c>
      <c r="S91" s="243" t="e">
        <f t="shared" si="18"/>
        <v>#DIV/0!</v>
      </c>
      <c r="T91" s="252">
        <v>0</v>
      </c>
      <c r="U91" s="252">
        <v>0</v>
      </c>
      <c r="V91" s="243"/>
      <c r="W91" s="252">
        <v>0</v>
      </c>
      <c r="X91" s="252">
        <v>0</v>
      </c>
      <c r="Y91" s="243" t="e">
        <f t="shared" si="20"/>
        <v>#DIV/0!</v>
      </c>
      <c r="Z91" s="252">
        <v>0</v>
      </c>
      <c r="AA91" s="252">
        <v>0</v>
      </c>
      <c r="AB91" s="243" t="e">
        <f t="shared" si="21"/>
        <v>#DIV/0!</v>
      </c>
      <c r="AC91" s="252">
        <v>0</v>
      </c>
      <c r="AD91" s="252">
        <v>0</v>
      </c>
      <c r="AE91" s="243" t="e">
        <f t="shared" si="22"/>
        <v>#DIV/0!</v>
      </c>
      <c r="AF91" s="252">
        <v>0</v>
      </c>
      <c r="AG91" s="252">
        <v>0</v>
      </c>
      <c r="AH91" s="243" t="e">
        <f t="shared" si="23"/>
        <v>#DIV/0!</v>
      </c>
      <c r="AI91" s="252">
        <v>0</v>
      </c>
      <c r="AJ91" s="252">
        <v>0</v>
      </c>
      <c r="AK91" s="243" t="e">
        <f t="shared" si="24"/>
        <v>#DIV/0!</v>
      </c>
      <c r="AL91" s="252">
        <v>0</v>
      </c>
      <c r="AM91" s="252">
        <v>0</v>
      </c>
      <c r="AN91" s="243" t="e">
        <f t="shared" si="25"/>
        <v>#DIV/0!</v>
      </c>
      <c r="AO91" s="252">
        <v>0</v>
      </c>
      <c r="AP91" s="252">
        <v>0</v>
      </c>
      <c r="AQ91" s="243" t="e">
        <f t="shared" si="26"/>
        <v>#DIV/0!</v>
      </c>
      <c r="AR91" s="252"/>
    </row>
    <row r="92" spans="1:44" ht="34.049999999999997" customHeight="1">
      <c r="A92" s="314" t="s">
        <v>423</v>
      </c>
      <c r="B92" s="318" t="s">
        <v>306</v>
      </c>
      <c r="C92" s="317" t="s">
        <v>303</v>
      </c>
      <c r="D92" s="243" t="s">
        <v>287</v>
      </c>
      <c r="E92" s="243">
        <f>E93+E94+E95</f>
        <v>55062.9</v>
      </c>
      <c r="F92" s="243">
        <f t="shared" ref="F92:AP92" si="116">F93+F94+F95</f>
        <v>32119.440000000002</v>
      </c>
      <c r="G92" s="243">
        <f t="shared" si="14"/>
        <v>58.332270911993376</v>
      </c>
      <c r="H92" s="243">
        <f t="shared" si="116"/>
        <v>1488.8</v>
      </c>
      <c r="I92" s="243">
        <f t="shared" si="116"/>
        <v>1488.8</v>
      </c>
      <c r="J92" s="243">
        <f t="shared" si="15"/>
        <v>100</v>
      </c>
      <c r="K92" s="243">
        <f t="shared" ref="K92" si="117">K93+K94+K95</f>
        <v>5268.4</v>
      </c>
      <c r="L92" s="243">
        <f t="shared" si="116"/>
        <v>5314.5999999999995</v>
      </c>
      <c r="M92" s="243">
        <f t="shared" si="16"/>
        <v>100.87692658112519</v>
      </c>
      <c r="N92" s="243">
        <f t="shared" ref="N92" si="118">N93+N94+N95</f>
        <v>5006.2</v>
      </c>
      <c r="O92" s="243">
        <f t="shared" si="116"/>
        <v>5021.0399999999991</v>
      </c>
      <c r="P92" s="243">
        <f t="shared" si="17"/>
        <v>100.29643242379449</v>
      </c>
      <c r="Q92" s="243">
        <f t="shared" ref="Q92" si="119">Q93+Q94+Q95</f>
        <v>5516.9</v>
      </c>
      <c r="R92" s="243">
        <f t="shared" si="116"/>
        <v>5922.7999999999993</v>
      </c>
      <c r="S92" s="243">
        <f t="shared" si="18"/>
        <v>107.3573927386757</v>
      </c>
      <c r="T92" s="243">
        <f t="shared" ref="T92" si="120">T93+T94+T95</f>
        <v>2410</v>
      </c>
      <c r="U92" s="243">
        <f t="shared" si="116"/>
        <v>2104.5</v>
      </c>
      <c r="V92" s="243">
        <f t="shared" si="19"/>
        <v>87.323651452282164</v>
      </c>
      <c r="W92" s="243">
        <f t="shared" ref="W92" si="121">W93+W94+W95</f>
        <v>6456.6</v>
      </c>
      <c r="X92" s="243">
        <f t="shared" si="116"/>
        <v>7653</v>
      </c>
      <c r="Y92" s="243">
        <f t="shared" si="20"/>
        <v>118.52987640553852</v>
      </c>
      <c r="Z92" s="243">
        <f t="shared" ref="Z92" si="122">Z93+Z94+Z95</f>
        <v>3316.6</v>
      </c>
      <c r="AA92" s="243">
        <f t="shared" si="116"/>
        <v>4614.7</v>
      </c>
      <c r="AB92" s="243">
        <f t="shared" si="21"/>
        <v>139.13948019055658</v>
      </c>
      <c r="AC92" s="243">
        <f t="shared" si="116"/>
        <v>1200</v>
      </c>
      <c r="AD92" s="243">
        <f t="shared" si="116"/>
        <v>0</v>
      </c>
      <c r="AE92" s="243">
        <f t="shared" si="22"/>
        <v>0</v>
      </c>
      <c r="AF92" s="243">
        <f t="shared" si="116"/>
        <v>6000</v>
      </c>
      <c r="AG92" s="243">
        <f t="shared" si="116"/>
        <v>0</v>
      </c>
      <c r="AH92" s="243">
        <f t="shared" si="23"/>
        <v>0</v>
      </c>
      <c r="AI92" s="243">
        <f t="shared" si="116"/>
        <v>4200</v>
      </c>
      <c r="AJ92" s="243">
        <f t="shared" si="116"/>
        <v>0</v>
      </c>
      <c r="AK92" s="243">
        <f t="shared" si="24"/>
        <v>0</v>
      </c>
      <c r="AL92" s="243">
        <f t="shared" si="116"/>
        <v>3800</v>
      </c>
      <c r="AM92" s="243">
        <f t="shared" si="116"/>
        <v>0</v>
      </c>
      <c r="AN92" s="243">
        <f t="shared" si="25"/>
        <v>0</v>
      </c>
      <c r="AO92" s="243">
        <f t="shared" si="116"/>
        <v>10399.400000000001</v>
      </c>
      <c r="AP92" s="243">
        <f t="shared" si="116"/>
        <v>0</v>
      </c>
      <c r="AQ92" s="243">
        <f t="shared" si="26"/>
        <v>0</v>
      </c>
      <c r="AR92" s="252"/>
    </row>
    <row r="93" spans="1:44" ht="34.049999999999997" customHeight="1">
      <c r="A93" s="315"/>
      <c r="B93" s="318"/>
      <c r="C93" s="317"/>
      <c r="D93" s="243" t="s">
        <v>2</v>
      </c>
      <c r="E93" s="243">
        <f t="shared" ref="E93:F95" si="123">H93+K93+N93+Q93+T93+W93+Z93+AC93+AF93+AI93+AL93+AO93</f>
        <v>0</v>
      </c>
      <c r="F93" s="243">
        <f t="shared" si="123"/>
        <v>0</v>
      </c>
      <c r="G93" s="243" t="e">
        <f t="shared" si="14"/>
        <v>#DIV/0!</v>
      </c>
      <c r="H93" s="252">
        <v>0</v>
      </c>
      <c r="I93" s="252">
        <v>0</v>
      </c>
      <c r="J93" s="243" t="e">
        <f t="shared" si="15"/>
        <v>#DIV/0!</v>
      </c>
      <c r="K93" s="252">
        <v>0</v>
      </c>
      <c r="L93" s="252">
        <v>0</v>
      </c>
      <c r="M93" s="243" t="e">
        <f t="shared" si="16"/>
        <v>#DIV/0!</v>
      </c>
      <c r="N93" s="252">
        <v>0</v>
      </c>
      <c r="O93" s="252">
        <v>0</v>
      </c>
      <c r="P93" s="243" t="e">
        <f t="shared" si="17"/>
        <v>#DIV/0!</v>
      </c>
      <c r="Q93" s="252"/>
      <c r="R93" s="252">
        <v>0</v>
      </c>
      <c r="S93" s="243" t="e">
        <f t="shared" si="18"/>
        <v>#DIV/0!</v>
      </c>
      <c r="T93" s="252"/>
      <c r="U93" s="252">
        <v>0</v>
      </c>
      <c r="V93" s="243" t="e">
        <f t="shared" si="19"/>
        <v>#DIV/0!</v>
      </c>
      <c r="W93" s="252"/>
      <c r="X93" s="252">
        <v>0</v>
      </c>
      <c r="Y93" s="243" t="e">
        <f t="shared" si="20"/>
        <v>#DIV/0!</v>
      </c>
      <c r="Z93" s="252">
        <f>1311.5-1311.5</f>
        <v>0</v>
      </c>
      <c r="AA93" s="252">
        <v>0</v>
      </c>
      <c r="AB93" s="243" t="e">
        <f t="shared" si="21"/>
        <v>#DIV/0!</v>
      </c>
      <c r="AC93" s="252">
        <v>0</v>
      </c>
      <c r="AD93" s="252">
        <v>0</v>
      </c>
      <c r="AE93" s="243"/>
      <c r="AF93" s="252">
        <v>0</v>
      </c>
      <c r="AG93" s="252">
        <v>0</v>
      </c>
      <c r="AH93" s="243"/>
      <c r="AI93" s="252"/>
      <c r="AJ93" s="252">
        <v>0</v>
      </c>
      <c r="AK93" s="243"/>
      <c r="AL93" s="252"/>
      <c r="AM93" s="252">
        <v>0</v>
      </c>
      <c r="AN93" s="243" t="e">
        <f t="shared" si="25"/>
        <v>#DIV/0!</v>
      </c>
      <c r="AO93" s="252"/>
      <c r="AP93" s="252">
        <v>0</v>
      </c>
      <c r="AQ93" s="243" t="e">
        <f t="shared" si="26"/>
        <v>#DIV/0!</v>
      </c>
      <c r="AR93" s="252"/>
    </row>
    <row r="94" spans="1:44" ht="34.049999999999997" customHeight="1">
      <c r="A94" s="315"/>
      <c r="B94" s="318"/>
      <c r="C94" s="317"/>
      <c r="D94" s="243" t="s">
        <v>43</v>
      </c>
      <c r="E94" s="243">
        <f t="shared" si="123"/>
        <v>54723</v>
      </c>
      <c r="F94" s="243">
        <f t="shared" si="123"/>
        <v>32027.800000000003</v>
      </c>
      <c r="G94" s="243">
        <f t="shared" si="14"/>
        <v>58.527127533212727</v>
      </c>
      <c r="H94" s="252">
        <v>1488.8</v>
      </c>
      <c r="I94" s="252">
        <v>1488.8</v>
      </c>
      <c r="J94" s="243">
        <f t="shared" si="15"/>
        <v>100</v>
      </c>
      <c r="K94" s="252">
        <v>5250</v>
      </c>
      <c r="L94" s="252">
        <v>5296.2</v>
      </c>
      <c r="M94" s="243">
        <f>(L94/K94)*100</f>
        <v>100.88</v>
      </c>
      <c r="N94" s="252">
        <v>5000</v>
      </c>
      <c r="O94" s="252">
        <f>4985.4+29.7</f>
        <v>5015.0999999999995</v>
      </c>
      <c r="P94" s="243">
        <f t="shared" si="17"/>
        <v>100.30199999999998</v>
      </c>
      <c r="Q94" s="252">
        <v>5500</v>
      </c>
      <c r="R94" s="252">
        <v>5905.9</v>
      </c>
      <c r="S94" s="243">
        <f t="shared" si="18"/>
        <v>107.37999999999998</v>
      </c>
      <c r="T94" s="252">
        <v>2400</v>
      </c>
      <c r="U94" s="252">
        <v>2104.5</v>
      </c>
      <c r="V94" s="243">
        <f t="shared" si="19"/>
        <v>87.6875</v>
      </c>
      <c r="W94" s="252">
        <f>9600-3100-50</f>
        <v>6450</v>
      </c>
      <c r="X94" s="252">
        <v>7646.4</v>
      </c>
      <c r="Y94" s="243">
        <f t="shared" si="20"/>
        <v>118.54883720930232</v>
      </c>
      <c r="Z94" s="252">
        <v>3300</v>
      </c>
      <c r="AA94" s="252">
        <v>4570.8999999999996</v>
      </c>
      <c r="AB94" s="243">
        <f t="shared" si="21"/>
        <v>138.5121212121212</v>
      </c>
      <c r="AC94" s="252">
        <v>1200</v>
      </c>
      <c r="AD94" s="252">
        <v>0</v>
      </c>
      <c r="AE94" s="243">
        <f t="shared" si="22"/>
        <v>0</v>
      </c>
      <c r="AF94" s="252">
        <v>6000</v>
      </c>
      <c r="AG94" s="252">
        <v>0</v>
      </c>
      <c r="AH94" s="243">
        <f t="shared" si="23"/>
        <v>0</v>
      </c>
      <c r="AI94" s="252">
        <v>4200</v>
      </c>
      <c r="AJ94" s="252">
        <v>0</v>
      </c>
      <c r="AK94" s="243">
        <f t="shared" si="24"/>
        <v>0</v>
      </c>
      <c r="AL94" s="252">
        <v>3800</v>
      </c>
      <c r="AM94" s="252">
        <v>0</v>
      </c>
      <c r="AN94" s="243">
        <f t="shared" si="25"/>
        <v>0</v>
      </c>
      <c r="AO94" s="252">
        <f>10345.2-586.6+57-1000-1033+3100-840+91.6</f>
        <v>10134.200000000001</v>
      </c>
      <c r="AP94" s="252">
        <v>0</v>
      </c>
      <c r="AQ94" s="243">
        <f t="shared" si="26"/>
        <v>0</v>
      </c>
      <c r="AR94" s="252"/>
    </row>
    <row r="95" spans="1:44" ht="34.049999999999997" customHeight="1">
      <c r="A95" s="316"/>
      <c r="B95" s="318"/>
      <c r="C95" s="317"/>
      <c r="D95" s="243" t="s">
        <v>288</v>
      </c>
      <c r="E95" s="243">
        <f t="shared" si="123"/>
        <v>339.9</v>
      </c>
      <c r="F95" s="243">
        <f t="shared" si="123"/>
        <v>91.639999999999986</v>
      </c>
      <c r="G95" s="243">
        <f t="shared" si="14"/>
        <v>26.960870844365985</v>
      </c>
      <c r="H95" s="252">
        <v>0</v>
      </c>
      <c r="I95" s="252">
        <v>0</v>
      </c>
      <c r="J95" s="243" t="e">
        <f t="shared" si="15"/>
        <v>#DIV/0!</v>
      </c>
      <c r="K95" s="252">
        <v>18.399999999999999</v>
      </c>
      <c r="L95" s="252">
        <v>18.399999999999999</v>
      </c>
      <c r="M95" s="243">
        <f t="shared" si="16"/>
        <v>100</v>
      </c>
      <c r="N95" s="252">
        <v>6.2</v>
      </c>
      <c r="O95" s="252">
        <f>5.94</f>
        <v>5.94</v>
      </c>
      <c r="P95" s="243">
        <f t="shared" si="17"/>
        <v>95.806451612903231</v>
      </c>
      <c r="Q95" s="252">
        <v>16.899999999999999</v>
      </c>
      <c r="R95" s="252">
        <v>16.899999999999999</v>
      </c>
      <c r="S95" s="243">
        <f t="shared" si="18"/>
        <v>100</v>
      </c>
      <c r="T95" s="252">
        <v>10</v>
      </c>
      <c r="U95" s="252">
        <v>0</v>
      </c>
      <c r="V95" s="243">
        <f t="shared" si="19"/>
        <v>0</v>
      </c>
      <c r="W95" s="252">
        <v>6.6</v>
      </c>
      <c r="X95" s="252">
        <v>6.6</v>
      </c>
      <c r="Y95" s="243">
        <f t="shared" si="20"/>
        <v>100</v>
      </c>
      <c r="Z95" s="252">
        <v>16.600000000000001</v>
      </c>
      <c r="AA95" s="252">
        <v>43.8</v>
      </c>
      <c r="AB95" s="243">
        <f t="shared" si="21"/>
        <v>263.85542168674692</v>
      </c>
      <c r="AC95" s="252">
        <v>0</v>
      </c>
      <c r="AD95" s="252">
        <v>0</v>
      </c>
      <c r="AE95" s="243"/>
      <c r="AF95" s="252">
        <v>0</v>
      </c>
      <c r="AG95" s="252">
        <v>0</v>
      </c>
      <c r="AH95" s="243"/>
      <c r="AI95" s="252">
        <v>0</v>
      </c>
      <c r="AJ95" s="252">
        <v>0</v>
      </c>
      <c r="AK95" s="243"/>
      <c r="AL95" s="252">
        <v>0</v>
      </c>
      <c r="AM95" s="252">
        <v>0</v>
      </c>
      <c r="AN95" s="243" t="e">
        <f t="shared" si="25"/>
        <v>#DIV/0!</v>
      </c>
      <c r="AO95" s="252">
        <f>286.8+4.9-9.8-16.7</f>
        <v>265.2</v>
      </c>
      <c r="AP95" s="252">
        <v>0</v>
      </c>
      <c r="AQ95" s="243">
        <f t="shared" si="26"/>
        <v>0</v>
      </c>
      <c r="AR95" s="252"/>
    </row>
    <row r="96" spans="1:44" ht="60.75" customHeight="1">
      <c r="A96" s="318" t="s">
        <v>12</v>
      </c>
      <c r="B96" s="318" t="s">
        <v>308</v>
      </c>
      <c r="C96" s="317" t="s">
        <v>303</v>
      </c>
      <c r="D96" s="243" t="s">
        <v>287</v>
      </c>
      <c r="E96" s="243">
        <f>E97+E98+E99</f>
        <v>20441.099999999999</v>
      </c>
      <c r="F96" s="243">
        <f t="shared" ref="F96:AP96" si="124">F97+F98+F99</f>
        <v>12782.9</v>
      </c>
      <c r="G96" s="243">
        <f t="shared" si="14"/>
        <v>62.535284304660706</v>
      </c>
      <c r="H96" s="243">
        <f t="shared" si="124"/>
        <v>687.7</v>
      </c>
      <c r="I96" s="243">
        <f t="shared" si="124"/>
        <v>687.7</v>
      </c>
      <c r="J96" s="243">
        <f t="shared" si="15"/>
        <v>100</v>
      </c>
      <c r="K96" s="243">
        <f t="shared" ref="K96" si="125">K97+K98+K99</f>
        <v>1292.8</v>
      </c>
      <c r="L96" s="243">
        <f t="shared" si="124"/>
        <v>1296.8</v>
      </c>
      <c r="M96" s="243">
        <f t="shared" si="16"/>
        <v>100.30940594059405</v>
      </c>
      <c r="N96" s="243">
        <f t="shared" ref="N96" si="126">N97+N98+N99</f>
        <v>2420</v>
      </c>
      <c r="O96" s="243">
        <f t="shared" si="124"/>
        <v>2425.5</v>
      </c>
      <c r="P96" s="243">
        <f t="shared" si="17"/>
        <v>100.22727272727272</v>
      </c>
      <c r="Q96" s="243">
        <f t="shared" ref="Q96" si="127">Q97+Q98+Q99</f>
        <v>3000</v>
      </c>
      <c r="R96" s="243">
        <f t="shared" si="124"/>
        <v>3275.9</v>
      </c>
      <c r="S96" s="243">
        <f t="shared" si="18"/>
        <v>109.19666666666667</v>
      </c>
      <c r="T96" s="243">
        <f t="shared" ref="T96" si="128">T97+T98+T99</f>
        <v>200</v>
      </c>
      <c r="U96" s="243">
        <f t="shared" si="124"/>
        <v>302.2</v>
      </c>
      <c r="V96" s="243">
        <f t="shared" si="19"/>
        <v>151.1</v>
      </c>
      <c r="W96" s="243">
        <f t="shared" ref="W96" si="129">W97+W98+W99</f>
        <v>1900</v>
      </c>
      <c r="X96" s="243">
        <f t="shared" si="124"/>
        <v>1609.8</v>
      </c>
      <c r="Y96" s="243">
        <f t="shared" si="20"/>
        <v>84.726315789473688</v>
      </c>
      <c r="Z96" s="243">
        <f t="shared" ref="Z96" si="130">Z97+Z98+Z99</f>
        <v>2400</v>
      </c>
      <c r="AA96" s="243">
        <f t="shared" si="124"/>
        <v>3185</v>
      </c>
      <c r="AB96" s="243">
        <f t="shared" si="21"/>
        <v>132.70833333333334</v>
      </c>
      <c r="AC96" s="243">
        <f t="shared" si="124"/>
        <v>1700</v>
      </c>
      <c r="AD96" s="243">
        <f t="shared" si="124"/>
        <v>0</v>
      </c>
      <c r="AE96" s="243">
        <f t="shared" si="22"/>
        <v>0</v>
      </c>
      <c r="AF96" s="243">
        <f t="shared" si="124"/>
        <v>1100</v>
      </c>
      <c r="AG96" s="243">
        <f t="shared" si="124"/>
        <v>0</v>
      </c>
      <c r="AH96" s="243">
        <f>(AG96/AF96)*100</f>
        <v>0</v>
      </c>
      <c r="AI96" s="243">
        <f t="shared" si="124"/>
        <v>1500</v>
      </c>
      <c r="AJ96" s="243">
        <f t="shared" si="124"/>
        <v>0</v>
      </c>
      <c r="AK96" s="243">
        <f t="shared" si="24"/>
        <v>0</v>
      </c>
      <c r="AL96" s="243">
        <f t="shared" si="124"/>
        <v>1600</v>
      </c>
      <c r="AM96" s="243">
        <f t="shared" si="124"/>
        <v>0</v>
      </c>
      <c r="AN96" s="243">
        <f t="shared" si="25"/>
        <v>0</v>
      </c>
      <c r="AO96" s="243">
        <f t="shared" si="124"/>
        <v>2640.6000000000004</v>
      </c>
      <c r="AP96" s="243">
        <f t="shared" si="124"/>
        <v>0</v>
      </c>
      <c r="AQ96" s="243">
        <f t="shared" si="26"/>
        <v>0</v>
      </c>
      <c r="AR96" s="252"/>
    </row>
    <row r="97" spans="1:44" ht="60.75" customHeight="1">
      <c r="A97" s="318"/>
      <c r="B97" s="318"/>
      <c r="C97" s="317"/>
      <c r="D97" s="243" t="s">
        <v>2</v>
      </c>
      <c r="E97" s="243">
        <f t="shared" ref="E97:F99" si="131">H97+K97+N97+Q97+T97+W97+Z97+AC97+AF97+AI97+AL97+AO97</f>
        <v>0</v>
      </c>
      <c r="F97" s="243">
        <f t="shared" si="131"/>
        <v>0</v>
      </c>
      <c r="G97" s="243" t="e">
        <f t="shared" si="14"/>
        <v>#DIV/0!</v>
      </c>
      <c r="H97" s="95">
        <v>0</v>
      </c>
      <c r="I97" s="95">
        <v>0</v>
      </c>
      <c r="J97" s="243" t="e">
        <f t="shared" si="15"/>
        <v>#DIV/0!</v>
      </c>
      <c r="K97" s="95">
        <v>0</v>
      </c>
      <c r="L97" s="95">
        <v>0</v>
      </c>
      <c r="M97" s="243" t="e">
        <f t="shared" si="16"/>
        <v>#DIV/0!</v>
      </c>
      <c r="N97" s="95">
        <v>0</v>
      </c>
      <c r="O97" s="95">
        <v>0</v>
      </c>
      <c r="P97" s="243" t="e">
        <f t="shared" si="17"/>
        <v>#DIV/0!</v>
      </c>
      <c r="Q97" s="95">
        <v>0</v>
      </c>
      <c r="R97" s="95">
        <v>0</v>
      </c>
      <c r="S97" s="243" t="e">
        <f t="shared" si="18"/>
        <v>#DIV/0!</v>
      </c>
      <c r="T97" s="95">
        <v>0</v>
      </c>
      <c r="U97" s="95">
        <v>0</v>
      </c>
      <c r="V97" s="243" t="e">
        <f t="shared" si="19"/>
        <v>#DIV/0!</v>
      </c>
      <c r="W97" s="95">
        <v>0</v>
      </c>
      <c r="X97" s="95">
        <v>0</v>
      </c>
      <c r="Y97" s="243" t="e">
        <f t="shared" si="20"/>
        <v>#DIV/0!</v>
      </c>
      <c r="Z97" s="95">
        <v>0</v>
      </c>
      <c r="AA97" s="95">
        <v>0</v>
      </c>
      <c r="AB97" s="243" t="e">
        <f t="shared" si="21"/>
        <v>#DIV/0!</v>
      </c>
      <c r="AC97" s="95">
        <v>0</v>
      </c>
      <c r="AD97" s="95">
        <v>0</v>
      </c>
      <c r="AE97" s="243" t="e">
        <f t="shared" si="22"/>
        <v>#DIV/0!</v>
      </c>
      <c r="AF97" s="95">
        <v>0</v>
      </c>
      <c r="AG97" s="95">
        <v>0</v>
      </c>
      <c r="AH97" s="243" t="e">
        <f t="shared" si="23"/>
        <v>#DIV/0!</v>
      </c>
      <c r="AI97" s="95">
        <v>0</v>
      </c>
      <c r="AJ97" s="95">
        <v>0</v>
      </c>
      <c r="AK97" s="243" t="e">
        <f t="shared" si="24"/>
        <v>#DIV/0!</v>
      </c>
      <c r="AL97" s="95">
        <v>0</v>
      </c>
      <c r="AM97" s="95">
        <v>0</v>
      </c>
      <c r="AN97" s="243" t="e">
        <f t="shared" si="25"/>
        <v>#DIV/0!</v>
      </c>
      <c r="AO97" s="95">
        <v>0</v>
      </c>
      <c r="AP97" s="95">
        <v>0</v>
      </c>
      <c r="AQ97" s="243" t="e">
        <f t="shared" si="26"/>
        <v>#DIV/0!</v>
      </c>
      <c r="AR97" s="252"/>
    </row>
    <row r="98" spans="1:44" ht="60.75" customHeight="1">
      <c r="A98" s="318"/>
      <c r="B98" s="318"/>
      <c r="C98" s="317"/>
      <c r="D98" s="243" t="s">
        <v>43</v>
      </c>
      <c r="E98" s="243">
        <f t="shared" si="131"/>
        <v>20441.099999999999</v>
      </c>
      <c r="F98" s="243">
        <f t="shared" si="131"/>
        <v>12782.9</v>
      </c>
      <c r="G98" s="243">
        <f t="shared" si="14"/>
        <v>62.535284304660706</v>
      </c>
      <c r="H98" s="95">
        <v>687.7</v>
      </c>
      <c r="I98" s="95">
        <v>687.7</v>
      </c>
      <c r="J98" s="243">
        <f t="shared" si="15"/>
        <v>100</v>
      </c>
      <c r="K98" s="95">
        <v>1292.8</v>
      </c>
      <c r="L98" s="95">
        <v>1296.8</v>
      </c>
      <c r="M98" s="243">
        <f t="shared" si="16"/>
        <v>100.30940594059405</v>
      </c>
      <c r="N98" s="95">
        <v>2420</v>
      </c>
      <c r="O98" s="95">
        <f>2417.8+7.7</f>
        <v>2425.5</v>
      </c>
      <c r="P98" s="243">
        <f t="shared" si="17"/>
        <v>100.22727272727272</v>
      </c>
      <c r="Q98" s="95">
        <v>3000</v>
      </c>
      <c r="R98" s="95">
        <v>3275.9</v>
      </c>
      <c r="S98" s="243">
        <f t="shared" si="18"/>
        <v>109.19666666666667</v>
      </c>
      <c r="T98" s="95">
        <v>200</v>
      </c>
      <c r="U98" s="95">
        <v>302.2</v>
      </c>
      <c r="V98" s="243">
        <f t="shared" si="19"/>
        <v>151.1</v>
      </c>
      <c r="W98" s="95">
        <f>2100-200</f>
        <v>1900</v>
      </c>
      <c r="X98" s="95">
        <v>1609.8</v>
      </c>
      <c r="Y98" s="243">
        <f t="shared" si="20"/>
        <v>84.726315789473688</v>
      </c>
      <c r="Z98" s="95">
        <v>2400</v>
      </c>
      <c r="AA98" s="95">
        <v>3185</v>
      </c>
      <c r="AB98" s="243">
        <f t="shared" si="21"/>
        <v>132.70833333333334</v>
      </c>
      <c r="AC98" s="95">
        <v>1700</v>
      </c>
      <c r="AD98" s="95">
        <v>0</v>
      </c>
      <c r="AE98" s="243">
        <f t="shared" si="22"/>
        <v>0</v>
      </c>
      <c r="AF98" s="95">
        <v>1100</v>
      </c>
      <c r="AG98" s="95">
        <v>0</v>
      </c>
      <c r="AH98" s="243">
        <f t="shared" si="23"/>
        <v>0</v>
      </c>
      <c r="AI98" s="95">
        <v>1500</v>
      </c>
      <c r="AJ98" s="95">
        <v>0</v>
      </c>
      <c r="AK98" s="243">
        <f t="shared" si="24"/>
        <v>0</v>
      </c>
      <c r="AL98" s="95">
        <v>1600</v>
      </c>
      <c r="AM98" s="95">
        <v>0</v>
      </c>
      <c r="AN98" s="243">
        <f t="shared" si="25"/>
        <v>0</v>
      </c>
      <c r="AO98" s="95">
        <f>3743.4+207.3-1020-1500+1300-90.1</f>
        <v>2640.6000000000004</v>
      </c>
      <c r="AP98" s="95">
        <v>0</v>
      </c>
      <c r="AQ98" s="243">
        <f t="shared" si="26"/>
        <v>0</v>
      </c>
      <c r="AR98" s="252"/>
    </row>
    <row r="99" spans="1:44" ht="60.75" customHeight="1">
      <c r="A99" s="318"/>
      <c r="B99" s="318"/>
      <c r="C99" s="317"/>
      <c r="D99" s="243" t="s">
        <v>288</v>
      </c>
      <c r="E99" s="243">
        <f t="shared" si="131"/>
        <v>0</v>
      </c>
      <c r="F99" s="243">
        <f t="shared" si="131"/>
        <v>0</v>
      </c>
      <c r="G99" s="243" t="e">
        <f t="shared" si="14"/>
        <v>#DIV/0!</v>
      </c>
      <c r="H99" s="95">
        <v>0</v>
      </c>
      <c r="I99" s="95">
        <v>0</v>
      </c>
      <c r="J99" s="243" t="e">
        <f t="shared" si="15"/>
        <v>#DIV/0!</v>
      </c>
      <c r="K99" s="95">
        <v>0</v>
      </c>
      <c r="L99" s="95">
        <v>0</v>
      </c>
      <c r="M99" s="243" t="e">
        <f t="shared" si="16"/>
        <v>#DIV/0!</v>
      </c>
      <c r="N99" s="95">
        <v>0</v>
      </c>
      <c r="O99" s="95">
        <v>0</v>
      </c>
      <c r="P99" s="243" t="e">
        <f t="shared" si="17"/>
        <v>#DIV/0!</v>
      </c>
      <c r="Q99" s="95">
        <v>0</v>
      </c>
      <c r="R99" s="95">
        <v>0</v>
      </c>
      <c r="S99" s="243" t="e">
        <f t="shared" si="18"/>
        <v>#DIV/0!</v>
      </c>
      <c r="T99" s="95">
        <v>0</v>
      </c>
      <c r="U99" s="95">
        <v>0</v>
      </c>
      <c r="V99" s="243" t="e">
        <f t="shared" si="19"/>
        <v>#DIV/0!</v>
      </c>
      <c r="W99" s="95">
        <v>0</v>
      </c>
      <c r="X99" s="95">
        <v>0</v>
      </c>
      <c r="Y99" s="243" t="e">
        <f t="shared" si="20"/>
        <v>#DIV/0!</v>
      </c>
      <c r="Z99" s="95">
        <v>0</v>
      </c>
      <c r="AA99" s="95">
        <v>0</v>
      </c>
      <c r="AB99" s="243" t="e">
        <f t="shared" si="21"/>
        <v>#DIV/0!</v>
      </c>
      <c r="AC99" s="95">
        <v>0</v>
      </c>
      <c r="AD99" s="95">
        <v>0</v>
      </c>
      <c r="AE99" s="243" t="e">
        <f t="shared" si="22"/>
        <v>#DIV/0!</v>
      </c>
      <c r="AF99" s="95">
        <v>0</v>
      </c>
      <c r="AG99" s="95">
        <v>0</v>
      </c>
      <c r="AH99" s="243" t="e">
        <f t="shared" si="23"/>
        <v>#DIV/0!</v>
      </c>
      <c r="AI99" s="95">
        <v>0</v>
      </c>
      <c r="AJ99" s="95">
        <v>0</v>
      </c>
      <c r="AK99" s="243" t="e">
        <f t="shared" si="24"/>
        <v>#DIV/0!</v>
      </c>
      <c r="AL99" s="95">
        <v>0</v>
      </c>
      <c r="AM99" s="95">
        <v>0</v>
      </c>
      <c r="AN99" s="243" t="e">
        <f t="shared" si="25"/>
        <v>#DIV/0!</v>
      </c>
      <c r="AO99" s="95">
        <v>0</v>
      </c>
      <c r="AP99" s="95">
        <v>0</v>
      </c>
      <c r="AQ99" s="243" t="e">
        <f t="shared" si="26"/>
        <v>#DIV/0!</v>
      </c>
      <c r="AR99" s="252"/>
    </row>
    <row r="100" spans="1:44" ht="34.049999999999997" customHeight="1">
      <c r="A100" s="318" t="s">
        <v>301</v>
      </c>
      <c r="B100" s="318" t="s">
        <v>310</v>
      </c>
      <c r="C100" s="317" t="s">
        <v>311</v>
      </c>
      <c r="D100" s="243" t="s">
        <v>287</v>
      </c>
      <c r="E100" s="243">
        <f>E101+E102+E103</f>
        <v>106.4</v>
      </c>
      <c r="F100" s="243">
        <f t="shared" ref="F100:AP100" si="132">F101+F102+F103</f>
        <v>0</v>
      </c>
      <c r="G100" s="243">
        <f t="shared" si="14"/>
        <v>0</v>
      </c>
      <c r="H100" s="243">
        <f t="shared" si="132"/>
        <v>0</v>
      </c>
      <c r="I100" s="243">
        <f t="shared" si="132"/>
        <v>0</v>
      </c>
      <c r="J100" s="243" t="e">
        <f t="shared" si="15"/>
        <v>#DIV/0!</v>
      </c>
      <c r="K100" s="243">
        <f t="shared" ref="K100" si="133">K101+K102+K103</f>
        <v>0</v>
      </c>
      <c r="L100" s="243">
        <f t="shared" si="132"/>
        <v>0</v>
      </c>
      <c r="M100" s="243" t="e">
        <f t="shared" si="16"/>
        <v>#DIV/0!</v>
      </c>
      <c r="N100" s="243">
        <f t="shared" ref="N100" si="134">N101+N102+N103</f>
        <v>0</v>
      </c>
      <c r="O100" s="243">
        <f t="shared" si="132"/>
        <v>0</v>
      </c>
      <c r="P100" s="243" t="e">
        <f t="shared" si="17"/>
        <v>#DIV/0!</v>
      </c>
      <c r="Q100" s="243">
        <f t="shared" ref="Q100" si="135">Q101+Q102+Q103</f>
        <v>0</v>
      </c>
      <c r="R100" s="243">
        <f t="shared" si="132"/>
        <v>0</v>
      </c>
      <c r="S100" s="243" t="e">
        <f t="shared" si="18"/>
        <v>#DIV/0!</v>
      </c>
      <c r="T100" s="243">
        <f t="shared" ref="T100" si="136">T101+T102+T103</f>
        <v>0</v>
      </c>
      <c r="U100" s="243">
        <f t="shared" si="132"/>
        <v>0</v>
      </c>
      <c r="V100" s="243" t="e">
        <f t="shared" si="19"/>
        <v>#DIV/0!</v>
      </c>
      <c r="W100" s="243">
        <f t="shared" ref="W100" si="137">W101+W102+W103</f>
        <v>0</v>
      </c>
      <c r="X100" s="243">
        <f t="shared" si="132"/>
        <v>0</v>
      </c>
      <c r="Y100" s="243" t="e">
        <f t="shared" si="20"/>
        <v>#DIV/0!</v>
      </c>
      <c r="Z100" s="243">
        <f t="shared" ref="Z100" si="138">Z101+Z102+Z103</f>
        <v>0</v>
      </c>
      <c r="AA100" s="243">
        <f t="shared" si="132"/>
        <v>0</v>
      </c>
      <c r="AB100" s="243" t="e">
        <f t="shared" si="21"/>
        <v>#DIV/0!</v>
      </c>
      <c r="AC100" s="243">
        <f t="shared" si="132"/>
        <v>0</v>
      </c>
      <c r="AD100" s="243">
        <f t="shared" si="132"/>
        <v>0</v>
      </c>
      <c r="AE100" s="243" t="e">
        <f t="shared" si="22"/>
        <v>#DIV/0!</v>
      </c>
      <c r="AF100" s="243">
        <f t="shared" si="132"/>
        <v>0</v>
      </c>
      <c r="AG100" s="243">
        <f t="shared" si="132"/>
        <v>0</v>
      </c>
      <c r="AH100" s="243" t="e">
        <f t="shared" si="23"/>
        <v>#DIV/0!</v>
      </c>
      <c r="AI100" s="243">
        <f t="shared" si="132"/>
        <v>0</v>
      </c>
      <c r="AJ100" s="243">
        <f t="shared" si="132"/>
        <v>0</v>
      </c>
      <c r="AK100" s="243" t="e">
        <f t="shared" si="24"/>
        <v>#DIV/0!</v>
      </c>
      <c r="AL100" s="243">
        <f t="shared" si="132"/>
        <v>106.4</v>
      </c>
      <c r="AM100" s="243">
        <f t="shared" si="132"/>
        <v>0</v>
      </c>
      <c r="AN100" s="243">
        <f t="shared" si="25"/>
        <v>0</v>
      </c>
      <c r="AO100" s="243">
        <f t="shared" si="132"/>
        <v>0</v>
      </c>
      <c r="AP100" s="243">
        <f t="shared" si="132"/>
        <v>0</v>
      </c>
      <c r="AQ100" s="243" t="e">
        <f t="shared" si="26"/>
        <v>#DIV/0!</v>
      </c>
      <c r="AR100" s="252"/>
    </row>
    <row r="101" spans="1:44" ht="34.049999999999997" customHeight="1">
      <c r="A101" s="318"/>
      <c r="B101" s="318"/>
      <c r="C101" s="317"/>
      <c r="D101" s="243" t="s">
        <v>2</v>
      </c>
      <c r="E101" s="243">
        <f t="shared" ref="E101:F103" si="139">H101+K101+N101+Q101+T101+W101+Z101+AC101+AF101+AI101+AL101+AO101</f>
        <v>0</v>
      </c>
      <c r="F101" s="243">
        <f t="shared" si="139"/>
        <v>0</v>
      </c>
      <c r="G101" s="243" t="e">
        <f t="shared" si="14"/>
        <v>#DIV/0!</v>
      </c>
      <c r="H101" s="95">
        <v>0</v>
      </c>
      <c r="I101" s="95">
        <v>0</v>
      </c>
      <c r="J101" s="243" t="e">
        <f t="shared" si="15"/>
        <v>#DIV/0!</v>
      </c>
      <c r="K101" s="95">
        <v>0</v>
      </c>
      <c r="L101" s="95">
        <v>0</v>
      </c>
      <c r="M101" s="243" t="e">
        <f t="shared" si="16"/>
        <v>#DIV/0!</v>
      </c>
      <c r="N101" s="95">
        <v>0</v>
      </c>
      <c r="O101" s="95">
        <v>0</v>
      </c>
      <c r="P101" s="243" t="e">
        <f t="shared" si="17"/>
        <v>#DIV/0!</v>
      </c>
      <c r="Q101" s="95">
        <v>0</v>
      </c>
      <c r="R101" s="95">
        <v>0</v>
      </c>
      <c r="S101" s="243" t="e">
        <f t="shared" si="18"/>
        <v>#DIV/0!</v>
      </c>
      <c r="T101" s="95">
        <v>0</v>
      </c>
      <c r="U101" s="95">
        <v>0</v>
      </c>
      <c r="V101" s="243" t="e">
        <f t="shared" si="19"/>
        <v>#DIV/0!</v>
      </c>
      <c r="W101" s="95">
        <v>0</v>
      </c>
      <c r="X101" s="95">
        <v>0</v>
      </c>
      <c r="Y101" s="243" t="e">
        <f t="shared" si="20"/>
        <v>#DIV/0!</v>
      </c>
      <c r="Z101" s="95">
        <v>0</v>
      </c>
      <c r="AA101" s="95">
        <v>0</v>
      </c>
      <c r="AB101" s="243" t="e">
        <f t="shared" si="21"/>
        <v>#DIV/0!</v>
      </c>
      <c r="AC101" s="95">
        <v>0</v>
      </c>
      <c r="AD101" s="95">
        <v>0</v>
      </c>
      <c r="AE101" s="243" t="e">
        <f t="shared" si="22"/>
        <v>#DIV/0!</v>
      </c>
      <c r="AF101" s="95">
        <v>0</v>
      </c>
      <c r="AG101" s="95">
        <v>0</v>
      </c>
      <c r="AH101" s="243" t="e">
        <f t="shared" si="23"/>
        <v>#DIV/0!</v>
      </c>
      <c r="AI101" s="95">
        <v>0</v>
      </c>
      <c r="AJ101" s="95">
        <v>0</v>
      </c>
      <c r="AK101" s="243" t="e">
        <f t="shared" si="24"/>
        <v>#DIV/0!</v>
      </c>
      <c r="AL101" s="95">
        <v>0</v>
      </c>
      <c r="AM101" s="95">
        <v>0</v>
      </c>
      <c r="AN101" s="243" t="e">
        <f t="shared" si="25"/>
        <v>#DIV/0!</v>
      </c>
      <c r="AO101" s="95">
        <v>0</v>
      </c>
      <c r="AP101" s="95">
        <v>0</v>
      </c>
      <c r="AQ101" s="243" t="e">
        <f t="shared" si="26"/>
        <v>#DIV/0!</v>
      </c>
      <c r="AR101" s="252"/>
    </row>
    <row r="102" spans="1:44" ht="34.049999999999997" customHeight="1">
      <c r="A102" s="318"/>
      <c r="B102" s="318"/>
      <c r="C102" s="317"/>
      <c r="D102" s="243" t="s">
        <v>43</v>
      </c>
      <c r="E102" s="243">
        <f t="shared" si="139"/>
        <v>106.4</v>
      </c>
      <c r="F102" s="243">
        <f t="shared" si="139"/>
        <v>0</v>
      </c>
      <c r="G102" s="243">
        <f t="shared" si="14"/>
        <v>0</v>
      </c>
      <c r="H102" s="95">
        <v>0</v>
      </c>
      <c r="I102" s="95">
        <v>0</v>
      </c>
      <c r="J102" s="243" t="e">
        <f t="shared" si="15"/>
        <v>#DIV/0!</v>
      </c>
      <c r="K102" s="95">
        <v>0</v>
      </c>
      <c r="L102" s="95">
        <v>0</v>
      </c>
      <c r="M102" s="243" t="e">
        <f t="shared" si="16"/>
        <v>#DIV/0!</v>
      </c>
      <c r="N102" s="95">
        <v>0</v>
      </c>
      <c r="O102" s="95">
        <v>0</v>
      </c>
      <c r="P102" s="243" t="e">
        <f t="shared" si="17"/>
        <v>#DIV/0!</v>
      </c>
      <c r="Q102" s="95">
        <v>0</v>
      </c>
      <c r="R102" s="95">
        <v>0</v>
      </c>
      <c r="S102" s="243" t="e">
        <f t="shared" si="18"/>
        <v>#DIV/0!</v>
      </c>
      <c r="T102" s="95">
        <v>0</v>
      </c>
      <c r="U102" s="95">
        <v>0</v>
      </c>
      <c r="V102" s="243" t="e">
        <f t="shared" si="19"/>
        <v>#DIV/0!</v>
      </c>
      <c r="W102" s="95">
        <v>0</v>
      </c>
      <c r="X102" s="95">
        <v>0</v>
      </c>
      <c r="Y102" s="243" t="e">
        <f t="shared" si="20"/>
        <v>#DIV/0!</v>
      </c>
      <c r="Z102" s="95">
        <v>0</v>
      </c>
      <c r="AA102" s="95">
        <v>0</v>
      </c>
      <c r="AB102" s="243" t="e">
        <f t="shared" si="21"/>
        <v>#DIV/0!</v>
      </c>
      <c r="AC102" s="95">
        <v>0</v>
      </c>
      <c r="AD102" s="95">
        <v>0</v>
      </c>
      <c r="AE102" s="243" t="e">
        <f t="shared" si="22"/>
        <v>#DIV/0!</v>
      </c>
      <c r="AF102" s="95">
        <v>0</v>
      </c>
      <c r="AG102" s="95">
        <v>0</v>
      </c>
      <c r="AH102" s="243" t="e">
        <f t="shared" si="23"/>
        <v>#DIV/0!</v>
      </c>
      <c r="AI102" s="95">
        <v>0</v>
      </c>
      <c r="AJ102" s="95">
        <v>0</v>
      </c>
      <c r="AK102" s="243" t="e">
        <f t="shared" si="24"/>
        <v>#DIV/0!</v>
      </c>
      <c r="AL102" s="95">
        <v>106.4</v>
      </c>
      <c r="AM102" s="95">
        <v>0</v>
      </c>
      <c r="AN102" s="243">
        <f t="shared" si="25"/>
        <v>0</v>
      </c>
      <c r="AO102" s="95">
        <v>0</v>
      </c>
      <c r="AP102" s="95">
        <v>0</v>
      </c>
      <c r="AQ102" s="243" t="e">
        <f t="shared" si="26"/>
        <v>#DIV/0!</v>
      </c>
      <c r="AR102" s="252"/>
    </row>
    <row r="103" spans="1:44" ht="34.049999999999997" customHeight="1">
      <c r="A103" s="318"/>
      <c r="B103" s="318"/>
      <c r="C103" s="317"/>
      <c r="D103" s="243" t="s">
        <v>288</v>
      </c>
      <c r="E103" s="243">
        <f t="shared" si="139"/>
        <v>0</v>
      </c>
      <c r="F103" s="243">
        <f t="shared" si="139"/>
        <v>0</v>
      </c>
      <c r="G103" s="243" t="e">
        <f t="shared" si="14"/>
        <v>#DIV/0!</v>
      </c>
      <c r="H103" s="95">
        <v>0</v>
      </c>
      <c r="I103" s="95">
        <v>0</v>
      </c>
      <c r="J103" s="243" t="e">
        <f t="shared" si="15"/>
        <v>#DIV/0!</v>
      </c>
      <c r="K103" s="95">
        <v>0</v>
      </c>
      <c r="L103" s="95">
        <v>0</v>
      </c>
      <c r="M103" s="243" t="e">
        <f t="shared" si="16"/>
        <v>#DIV/0!</v>
      </c>
      <c r="N103" s="95">
        <v>0</v>
      </c>
      <c r="O103" s="95">
        <v>0</v>
      </c>
      <c r="P103" s="243" t="e">
        <f t="shared" si="17"/>
        <v>#DIV/0!</v>
      </c>
      <c r="Q103" s="95">
        <v>0</v>
      </c>
      <c r="R103" s="95">
        <v>0</v>
      </c>
      <c r="S103" s="243" t="e">
        <f t="shared" si="18"/>
        <v>#DIV/0!</v>
      </c>
      <c r="T103" s="95">
        <v>0</v>
      </c>
      <c r="U103" s="95">
        <v>0</v>
      </c>
      <c r="V103" s="243" t="e">
        <f t="shared" si="19"/>
        <v>#DIV/0!</v>
      </c>
      <c r="W103" s="95">
        <v>0</v>
      </c>
      <c r="X103" s="95">
        <v>0</v>
      </c>
      <c r="Y103" s="243" t="e">
        <f t="shared" si="20"/>
        <v>#DIV/0!</v>
      </c>
      <c r="Z103" s="95">
        <v>0</v>
      </c>
      <c r="AA103" s="95">
        <v>0</v>
      </c>
      <c r="AB103" s="243" t="e">
        <f t="shared" si="21"/>
        <v>#DIV/0!</v>
      </c>
      <c r="AC103" s="95">
        <v>0</v>
      </c>
      <c r="AD103" s="95">
        <v>0</v>
      </c>
      <c r="AE103" s="243" t="e">
        <f t="shared" si="22"/>
        <v>#DIV/0!</v>
      </c>
      <c r="AF103" s="95">
        <v>0</v>
      </c>
      <c r="AG103" s="95">
        <v>0</v>
      </c>
      <c r="AH103" s="243" t="e">
        <f t="shared" si="23"/>
        <v>#DIV/0!</v>
      </c>
      <c r="AI103" s="95">
        <v>0</v>
      </c>
      <c r="AJ103" s="95">
        <v>0</v>
      </c>
      <c r="AK103" s="243" t="e">
        <f t="shared" si="24"/>
        <v>#DIV/0!</v>
      </c>
      <c r="AL103" s="95">
        <v>0</v>
      </c>
      <c r="AM103" s="95">
        <v>0</v>
      </c>
      <c r="AN103" s="243" t="e">
        <f t="shared" si="25"/>
        <v>#DIV/0!</v>
      </c>
      <c r="AO103" s="95">
        <v>0</v>
      </c>
      <c r="AP103" s="95">
        <v>0</v>
      </c>
      <c r="AQ103" s="243" t="e">
        <f t="shared" si="26"/>
        <v>#DIV/0!</v>
      </c>
      <c r="AR103" s="252"/>
    </row>
    <row r="104" spans="1:44" ht="34.049999999999997" customHeight="1">
      <c r="A104" s="318" t="s">
        <v>307</v>
      </c>
      <c r="B104" s="318" t="s">
        <v>313</v>
      </c>
      <c r="C104" s="317" t="s">
        <v>314</v>
      </c>
      <c r="D104" s="243" t="s">
        <v>287</v>
      </c>
      <c r="E104" s="243">
        <f>E105+E106+E107</f>
        <v>2512.5</v>
      </c>
      <c r="F104" s="243">
        <f t="shared" ref="F104:AP104" si="140">F105+F106+F107</f>
        <v>1846.8999999999999</v>
      </c>
      <c r="G104" s="243">
        <f t="shared" si="14"/>
        <v>73.508457711442773</v>
      </c>
      <c r="H104" s="243">
        <f t="shared" si="140"/>
        <v>0</v>
      </c>
      <c r="I104" s="243">
        <f t="shared" si="140"/>
        <v>0</v>
      </c>
      <c r="J104" s="243" t="e">
        <f t="shared" si="15"/>
        <v>#DIV/0!</v>
      </c>
      <c r="K104" s="243">
        <f t="shared" ref="K104" si="141">K105+K106+K107</f>
        <v>271.2</v>
      </c>
      <c r="L104" s="243">
        <f t="shared" si="140"/>
        <v>271.2</v>
      </c>
      <c r="M104" s="243">
        <f t="shared" si="16"/>
        <v>100</v>
      </c>
      <c r="N104" s="243">
        <f t="shared" ref="N104" si="142">N105+N106+N107</f>
        <v>28.8</v>
      </c>
      <c r="O104" s="243">
        <f t="shared" si="140"/>
        <v>28.8</v>
      </c>
      <c r="P104" s="243">
        <f t="shared" si="17"/>
        <v>100</v>
      </c>
      <c r="Q104" s="243">
        <f t="shared" ref="Q104" si="143">Q105+Q106+Q107</f>
        <v>459.1</v>
      </c>
      <c r="R104" s="243">
        <f t="shared" si="140"/>
        <v>459.1</v>
      </c>
      <c r="S104" s="243">
        <f t="shared" si="18"/>
        <v>100</v>
      </c>
      <c r="T104" s="243">
        <f t="shared" ref="T104" si="144">T105+T106+T107</f>
        <v>227</v>
      </c>
      <c r="U104" s="243">
        <f t="shared" si="140"/>
        <v>0</v>
      </c>
      <c r="V104" s="243">
        <f t="shared" si="19"/>
        <v>0</v>
      </c>
      <c r="W104" s="243">
        <f t="shared" ref="W104" si="145">W105+W106+W107</f>
        <v>100</v>
      </c>
      <c r="X104" s="243">
        <f t="shared" si="140"/>
        <v>922</v>
      </c>
      <c r="Y104" s="243">
        <f t="shared" si="20"/>
        <v>922.00000000000011</v>
      </c>
      <c r="Z104" s="243">
        <f t="shared" ref="Z104" si="146">Z105+Z106+Z107</f>
        <v>273</v>
      </c>
      <c r="AA104" s="243">
        <f t="shared" si="140"/>
        <v>165.8</v>
      </c>
      <c r="AB104" s="243">
        <f t="shared" si="21"/>
        <v>60.732600732600737</v>
      </c>
      <c r="AC104" s="243">
        <f t="shared" si="140"/>
        <v>300</v>
      </c>
      <c r="AD104" s="243">
        <f t="shared" si="140"/>
        <v>0</v>
      </c>
      <c r="AE104" s="243">
        <f t="shared" si="22"/>
        <v>0</v>
      </c>
      <c r="AF104" s="243">
        <f t="shared" si="140"/>
        <v>233.4</v>
      </c>
      <c r="AG104" s="243">
        <f t="shared" si="140"/>
        <v>0</v>
      </c>
      <c r="AH104" s="243">
        <f t="shared" si="23"/>
        <v>0</v>
      </c>
      <c r="AI104" s="243">
        <f t="shared" si="140"/>
        <v>0</v>
      </c>
      <c r="AJ104" s="243">
        <f t="shared" si="140"/>
        <v>0</v>
      </c>
      <c r="AK104" s="243" t="e">
        <f t="shared" si="24"/>
        <v>#DIV/0!</v>
      </c>
      <c r="AL104" s="243">
        <f t="shared" si="140"/>
        <v>0</v>
      </c>
      <c r="AM104" s="243">
        <f t="shared" si="140"/>
        <v>0</v>
      </c>
      <c r="AN104" s="243" t="e">
        <f t="shared" si="25"/>
        <v>#DIV/0!</v>
      </c>
      <c r="AO104" s="243">
        <f t="shared" si="140"/>
        <v>620</v>
      </c>
      <c r="AP104" s="243">
        <f t="shared" si="140"/>
        <v>0</v>
      </c>
      <c r="AQ104" s="243">
        <f t="shared" si="26"/>
        <v>0</v>
      </c>
      <c r="AR104" s="252"/>
    </row>
    <row r="105" spans="1:44" ht="34.049999999999997" customHeight="1">
      <c r="A105" s="318"/>
      <c r="B105" s="318"/>
      <c r="C105" s="317"/>
      <c r="D105" s="243" t="s">
        <v>2</v>
      </c>
      <c r="E105" s="243">
        <f t="shared" ref="E105:F107" si="147">H105+K105+N105+Q105+T105+W105+Z105+AC105+AF105+AI105+AL105+AO105</f>
        <v>0</v>
      </c>
      <c r="F105" s="243">
        <f t="shared" si="147"/>
        <v>0</v>
      </c>
      <c r="G105" s="243" t="e">
        <f t="shared" si="14"/>
        <v>#DIV/0!</v>
      </c>
      <c r="H105" s="95">
        <v>0</v>
      </c>
      <c r="I105" s="95">
        <v>0</v>
      </c>
      <c r="J105" s="243" t="e">
        <f t="shared" si="15"/>
        <v>#DIV/0!</v>
      </c>
      <c r="K105" s="95">
        <v>0</v>
      </c>
      <c r="L105" s="95">
        <v>0</v>
      </c>
      <c r="M105" s="243" t="e">
        <f t="shared" si="16"/>
        <v>#DIV/0!</v>
      </c>
      <c r="N105" s="95">
        <v>0</v>
      </c>
      <c r="O105" s="95">
        <v>0</v>
      </c>
      <c r="P105" s="243" t="e">
        <f t="shared" si="17"/>
        <v>#DIV/0!</v>
      </c>
      <c r="Q105" s="95">
        <v>0</v>
      </c>
      <c r="R105" s="95">
        <v>0</v>
      </c>
      <c r="S105" s="243" t="e">
        <f t="shared" si="18"/>
        <v>#DIV/0!</v>
      </c>
      <c r="T105" s="95">
        <v>0</v>
      </c>
      <c r="U105" s="95">
        <v>0</v>
      </c>
      <c r="V105" s="243" t="e">
        <f t="shared" si="19"/>
        <v>#DIV/0!</v>
      </c>
      <c r="W105" s="95">
        <v>0</v>
      </c>
      <c r="X105" s="95">
        <v>0</v>
      </c>
      <c r="Y105" s="243" t="e">
        <f t="shared" si="20"/>
        <v>#DIV/0!</v>
      </c>
      <c r="Z105" s="95">
        <v>0</v>
      </c>
      <c r="AA105" s="95">
        <v>0</v>
      </c>
      <c r="AB105" s="243" t="e">
        <f t="shared" si="21"/>
        <v>#DIV/0!</v>
      </c>
      <c r="AC105" s="95">
        <v>0</v>
      </c>
      <c r="AD105" s="95">
        <v>0</v>
      </c>
      <c r="AE105" s="243" t="e">
        <f t="shared" si="22"/>
        <v>#DIV/0!</v>
      </c>
      <c r="AF105" s="95">
        <v>0</v>
      </c>
      <c r="AG105" s="95">
        <v>0</v>
      </c>
      <c r="AH105" s="243" t="e">
        <f t="shared" si="23"/>
        <v>#DIV/0!</v>
      </c>
      <c r="AI105" s="95">
        <v>0</v>
      </c>
      <c r="AJ105" s="95">
        <v>0</v>
      </c>
      <c r="AK105" s="243" t="e">
        <f t="shared" si="24"/>
        <v>#DIV/0!</v>
      </c>
      <c r="AL105" s="95">
        <v>0</v>
      </c>
      <c r="AM105" s="95">
        <v>0</v>
      </c>
      <c r="AN105" s="243" t="e">
        <f t="shared" si="25"/>
        <v>#DIV/0!</v>
      </c>
      <c r="AO105" s="95">
        <v>0</v>
      </c>
      <c r="AP105" s="95">
        <v>0</v>
      </c>
      <c r="AQ105" s="243" t="e">
        <f t="shared" si="26"/>
        <v>#DIV/0!</v>
      </c>
      <c r="AR105" s="252"/>
    </row>
    <row r="106" spans="1:44" ht="34.049999999999997" customHeight="1">
      <c r="A106" s="318"/>
      <c r="B106" s="318"/>
      <c r="C106" s="317"/>
      <c r="D106" s="243" t="s">
        <v>43</v>
      </c>
      <c r="E106" s="243">
        <f t="shared" si="147"/>
        <v>2512.5</v>
      </c>
      <c r="F106" s="243">
        <f t="shared" si="147"/>
        <v>1846.8999999999999</v>
      </c>
      <c r="G106" s="243">
        <f t="shared" si="14"/>
        <v>73.508457711442773</v>
      </c>
      <c r="H106" s="95">
        <v>0</v>
      </c>
      <c r="I106" s="95">
        <v>0</v>
      </c>
      <c r="J106" s="243" t="e">
        <f t="shared" si="15"/>
        <v>#DIV/0!</v>
      </c>
      <c r="K106" s="95">
        <v>271.2</v>
      </c>
      <c r="L106" s="95">
        <v>271.2</v>
      </c>
      <c r="M106" s="243">
        <f t="shared" si="16"/>
        <v>100</v>
      </c>
      <c r="N106" s="95">
        <v>28.8</v>
      </c>
      <c r="O106" s="95">
        <v>28.8</v>
      </c>
      <c r="P106" s="243">
        <f t="shared" si="17"/>
        <v>100</v>
      </c>
      <c r="Q106" s="95">
        <v>459.1</v>
      </c>
      <c r="R106" s="95">
        <v>459.1</v>
      </c>
      <c r="S106" s="243">
        <f t="shared" si="18"/>
        <v>100</v>
      </c>
      <c r="T106" s="95">
        <v>227</v>
      </c>
      <c r="U106" s="95">
        <v>0</v>
      </c>
      <c r="V106" s="243">
        <f t="shared" si="19"/>
        <v>0</v>
      </c>
      <c r="W106" s="95">
        <v>100</v>
      </c>
      <c r="X106" s="95">
        <v>922</v>
      </c>
      <c r="Y106" s="243">
        <f t="shared" si="20"/>
        <v>922.00000000000011</v>
      </c>
      <c r="Z106" s="95">
        <v>273</v>
      </c>
      <c r="AA106" s="95">
        <v>165.8</v>
      </c>
      <c r="AB106" s="243">
        <f t="shared" si="21"/>
        <v>60.732600732600737</v>
      </c>
      <c r="AC106" s="95">
        <v>300</v>
      </c>
      <c r="AD106" s="95">
        <v>0</v>
      </c>
      <c r="AE106" s="243">
        <f t="shared" si="22"/>
        <v>0</v>
      </c>
      <c r="AF106" s="95">
        <v>233.4</v>
      </c>
      <c r="AG106" s="95">
        <v>0</v>
      </c>
      <c r="AH106" s="243">
        <f t="shared" si="23"/>
        <v>0</v>
      </c>
      <c r="AI106" s="95">
        <v>0</v>
      </c>
      <c r="AJ106" s="95"/>
      <c r="AK106" s="243" t="e">
        <f t="shared" si="24"/>
        <v>#DIV/0!</v>
      </c>
      <c r="AL106" s="95">
        <v>0</v>
      </c>
      <c r="AM106" s="95"/>
      <c r="AN106" s="243" t="e">
        <f t="shared" si="25"/>
        <v>#DIV/0!</v>
      </c>
      <c r="AO106" s="95">
        <v>620</v>
      </c>
      <c r="AP106" s="95">
        <v>0</v>
      </c>
      <c r="AQ106" s="243">
        <f t="shared" si="26"/>
        <v>0</v>
      </c>
      <c r="AR106" s="252"/>
    </row>
    <row r="107" spans="1:44" ht="34.049999999999997" customHeight="1">
      <c r="A107" s="318"/>
      <c r="B107" s="318"/>
      <c r="C107" s="317"/>
      <c r="D107" s="243" t="s">
        <v>288</v>
      </c>
      <c r="E107" s="243">
        <f t="shared" si="147"/>
        <v>0</v>
      </c>
      <c r="F107" s="243">
        <f t="shared" si="147"/>
        <v>0</v>
      </c>
      <c r="G107" s="243" t="e">
        <f t="shared" si="14"/>
        <v>#DIV/0!</v>
      </c>
      <c r="H107" s="95">
        <v>0</v>
      </c>
      <c r="I107" s="95">
        <v>0</v>
      </c>
      <c r="J107" s="243" t="e">
        <f t="shared" si="15"/>
        <v>#DIV/0!</v>
      </c>
      <c r="K107" s="95">
        <v>0</v>
      </c>
      <c r="L107" s="95">
        <v>0</v>
      </c>
      <c r="M107" s="243" t="e">
        <f t="shared" si="16"/>
        <v>#DIV/0!</v>
      </c>
      <c r="N107" s="95">
        <v>0</v>
      </c>
      <c r="O107" s="95">
        <v>0</v>
      </c>
      <c r="P107" s="243" t="e">
        <f t="shared" si="17"/>
        <v>#DIV/0!</v>
      </c>
      <c r="Q107" s="95">
        <v>0</v>
      </c>
      <c r="R107" s="95">
        <v>0</v>
      </c>
      <c r="S107" s="243" t="e">
        <f t="shared" si="18"/>
        <v>#DIV/0!</v>
      </c>
      <c r="T107" s="95">
        <v>0</v>
      </c>
      <c r="U107" s="95">
        <v>0</v>
      </c>
      <c r="V107" s="243" t="e">
        <f t="shared" si="19"/>
        <v>#DIV/0!</v>
      </c>
      <c r="W107" s="95">
        <v>0</v>
      </c>
      <c r="X107" s="95">
        <v>0</v>
      </c>
      <c r="Y107" s="243" t="e">
        <f t="shared" si="20"/>
        <v>#DIV/0!</v>
      </c>
      <c r="Z107" s="95">
        <v>0</v>
      </c>
      <c r="AA107" s="95">
        <v>0</v>
      </c>
      <c r="AB107" s="243" t="e">
        <f t="shared" si="21"/>
        <v>#DIV/0!</v>
      </c>
      <c r="AC107" s="95">
        <v>0</v>
      </c>
      <c r="AD107" s="95">
        <v>0</v>
      </c>
      <c r="AE107" s="243" t="e">
        <f t="shared" si="22"/>
        <v>#DIV/0!</v>
      </c>
      <c r="AF107" s="95">
        <v>0</v>
      </c>
      <c r="AG107" s="95">
        <v>0</v>
      </c>
      <c r="AH107" s="243" t="e">
        <f t="shared" si="23"/>
        <v>#DIV/0!</v>
      </c>
      <c r="AI107" s="95">
        <v>0</v>
      </c>
      <c r="AJ107" s="95">
        <v>0</v>
      </c>
      <c r="AK107" s="243" t="e">
        <f t="shared" si="24"/>
        <v>#DIV/0!</v>
      </c>
      <c r="AL107" s="95">
        <v>0</v>
      </c>
      <c r="AM107" s="95">
        <v>0</v>
      </c>
      <c r="AN107" s="243" t="e">
        <f t="shared" si="25"/>
        <v>#DIV/0!</v>
      </c>
      <c r="AO107" s="95">
        <v>0</v>
      </c>
      <c r="AP107" s="95">
        <v>0</v>
      </c>
      <c r="AQ107" s="243" t="e">
        <f t="shared" si="26"/>
        <v>#DIV/0!</v>
      </c>
      <c r="AR107" s="252"/>
    </row>
    <row r="108" spans="1:44" ht="34.049999999999997" customHeight="1">
      <c r="A108" s="318" t="s">
        <v>309</v>
      </c>
      <c r="B108" s="318" t="s">
        <v>424</v>
      </c>
      <c r="C108" s="317" t="s">
        <v>314</v>
      </c>
      <c r="D108" s="243" t="s">
        <v>287</v>
      </c>
      <c r="E108" s="243">
        <f>E109+E110+E111</f>
        <v>413.3</v>
      </c>
      <c r="F108" s="243">
        <f t="shared" ref="F108" si="148">F109+F110+F111</f>
        <v>411.40000000000003</v>
      </c>
      <c r="G108" s="243">
        <f t="shared" si="14"/>
        <v>99.540285506895714</v>
      </c>
      <c r="H108" s="243">
        <f t="shared" ref="H108:I108" si="149">H109+H110+H111</f>
        <v>0</v>
      </c>
      <c r="I108" s="243">
        <f t="shared" si="149"/>
        <v>0</v>
      </c>
      <c r="J108" s="243" t="e">
        <f t="shared" si="15"/>
        <v>#DIV/0!</v>
      </c>
      <c r="K108" s="243">
        <f t="shared" ref="K108:L108" si="150">K109+K110+K111</f>
        <v>0</v>
      </c>
      <c r="L108" s="243">
        <f t="shared" si="150"/>
        <v>0.3</v>
      </c>
      <c r="M108" s="243" t="e">
        <f t="shared" si="16"/>
        <v>#DIV/0!</v>
      </c>
      <c r="N108" s="243">
        <f t="shared" ref="N108:O108" si="151">N109+N110+N111</f>
        <v>271.60000000000002</v>
      </c>
      <c r="O108" s="243">
        <f t="shared" si="151"/>
        <v>281.10000000000002</v>
      </c>
      <c r="P108" s="243">
        <f t="shared" si="17"/>
        <v>103.49779086892489</v>
      </c>
      <c r="Q108" s="243">
        <f t="shared" ref="Q108:R108" si="152">Q109+Q110+Q111</f>
        <v>0</v>
      </c>
      <c r="R108" s="243">
        <f t="shared" si="152"/>
        <v>0</v>
      </c>
      <c r="S108" s="243" t="e">
        <f t="shared" si="18"/>
        <v>#DIV/0!</v>
      </c>
      <c r="T108" s="243">
        <f t="shared" ref="T108:U108" si="153">T109+T110+T111</f>
        <v>0</v>
      </c>
      <c r="U108" s="243">
        <f t="shared" si="153"/>
        <v>0</v>
      </c>
      <c r="V108" s="243" t="e">
        <f t="shared" si="19"/>
        <v>#DIV/0!</v>
      </c>
      <c r="W108" s="243">
        <f t="shared" ref="W108:X108" si="154">W109+W110+W111</f>
        <v>0</v>
      </c>
      <c r="X108" s="243">
        <f t="shared" si="154"/>
        <v>130</v>
      </c>
      <c r="Y108" s="243" t="e">
        <f t="shared" si="20"/>
        <v>#DIV/0!</v>
      </c>
      <c r="Z108" s="243">
        <f t="shared" ref="Z108:AA108" si="155">Z109+Z110+Z111</f>
        <v>141.69999999999999</v>
      </c>
      <c r="AA108" s="243">
        <f t="shared" si="155"/>
        <v>0</v>
      </c>
      <c r="AB108" s="243">
        <f t="shared" si="21"/>
        <v>0</v>
      </c>
      <c r="AC108" s="243">
        <f t="shared" ref="AC108:AD108" si="156">AC109+AC110+AC111</f>
        <v>0</v>
      </c>
      <c r="AD108" s="243">
        <f t="shared" si="156"/>
        <v>0</v>
      </c>
      <c r="AE108" s="243" t="e">
        <f t="shared" si="22"/>
        <v>#DIV/0!</v>
      </c>
      <c r="AF108" s="243">
        <f t="shared" ref="AF108:AG108" si="157">AF109+AF110+AF111</f>
        <v>0</v>
      </c>
      <c r="AG108" s="243">
        <f t="shared" si="157"/>
        <v>0</v>
      </c>
      <c r="AH108" s="243" t="e">
        <f t="shared" si="23"/>
        <v>#DIV/0!</v>
      </c>
      <c r="AI108" s="243">
        <f t="shared" ref="AI108:AJ108" si="158">AI109+AI110+AI111</f>
        <v>0</v>
      </c>
      <c r="AJ108" s="243">
        <f t="shared" si="158"/>
        <v>0</v>
      </c>
      <c r="AK108" s="243" t="e">
        <f t="shared" si="24"/>
        <v>#DIV/0!</v>
      </c>
      <c r="AL108" s="243">
        <f t="shared" ref="AL108:AM108" si="159">AL109+AL110+AL111</f>
        <v>0</v>
      </c>
      <c r="AM108" s="243">
        <f t="shared" si="159"/>
        <v>0</v>
      </c>
      <c r="AN108" s="243" t="e">
        <f t="shared" si="25"/>
        <v>#DIV/0!</v>
      </c>
      <c r="AO108" s="243">
        <f t="shared" ref="AO108:AP108" si="160">AO109+AO110+AO111</f>
        <v>0</v>
      </c>
      <c r="AP108" s="243">
        <f t="shared" si="160"/>
        <v>0</v>
      </c>
      <c r="AQ108" s="243" t="e">
        <f t="shared" si="26"/>
        <v>#DIV/0!</v>
      </c>
      <c r="AR108" s="252"/>
    </row>
    <row r="109" spans="1:44" ht="34.049999999999997" customHeight="1">
      <c r="A109" s="318"/>
      <c r="B109" s="318"/>
      <c r="C109" s="317"/>
      <c r="D109" s="243" t="s">
        <v>2</v>
      </c>
      <c r="E109" s="243">
        <f t="shared" ref="E109:F111" si="161">H109+K109+N109+Q109+T109+W109+Z109+AC109+AF109+AI109+AL109+AO109</f>
        <v>0</v>
      </c>
      <c r="F109" s="243">
        <f t="shared" si="161"/>
        <v>0</v>
      </c>
      <c r="G109" s="243" t="e">
        <f t="shared" si="14"/>
        <v>#DIV/0!</v>
      </c>
      <c r="H109" s="95">
        <v>0</v>
      </c>
      <c r="I109" s="95">
        <v>0</v>
      </c>
      <c r="J109" s="243" t="e">
        <f t="shared" si="15"/>
        <v>#DIV/0!</v>
      </c>
      <c r="K109" s="95">
        <v>0</v>
      </c>
      <c r="L109" s="95">
        <v>0</v>
      </c>
      <c r="M109" s="243" t="e">
        <f t="shared" si="16"/>
        <v>#DIV/0!</v>
      </c>
      <c r="N109" s="95">
        <v>0</v>
      </c>
      <c r="O109" s="95">
        <v>0</v>
      </c>
      <c r="P109" s="243" t="e">
        <f t="shared" si="17"/>
        <v>#DIV/0!</v>
      </c>
      <c r="Q109" s="95">
        <v>0</v>
      </c>
      <c r="R109" s="95">
        <v>0</v>
      </c>
      <c r="S109" s="243" t="e">
        <f t="shared" si="18"/>
        <v>#DIV/0!</v>
      </c>
      <c r="T109" s="95">
        <v>0</v>
      </c>
      <c r="U109" s="95">
        <v>0</v>
      </c>
      <c r="V109" s="243" t="e">
        <f t="shared" si="19"/>
        <v>#DIV/0!</v>
      </c>
      <c r="W109" s="95">
        <v>0</v>
      </c>
      <c r="X109" s="95">
        <v>0</v>
      </c>
      <c r="Y109" s="243" t="e">
        <f t="shared" si="20"/>
        <v>#DIV/0!</v>
      </c>
      <c r="Z109" s="95">
        <v>0</v>
      </c>
      <c r="AA109" s="95">
        <v>0</v>
      </c>
      <c r="AB109" s="243" t="e">
        <f t="shared" si="21"/>
        <v>#DIV/0!</v>
      </c>
      <c r="AC109" s="95">
        <v>0</v>
      </c>
      <c r="AD109" s="95">
        <v>0</v>
      </c>
      <c r="AE109" s="243" t="e">
        <f t="shared" si="22"/>
        <v>#DIV/0!</v>
      </c>
      <c r="AF109" s="95">
        <v>0</v>
      </c>
      <c r="AG109" s="95">
        <v>0</v>
      </c>
      <c r="AH109" s="243" t="e">
        <f t="shared" si="23"/>
        <v>#DIV/0!</v>
      </c>
      <c r="AI109" s="95">
        <v>0</v>
      </c>
      <c r="AJ109" s="95">
        <v>0</v>
      </c>
      <c r="AK109" s="243" t="e">
        <f t="shared" si="24"/>
        <v>#DIV/0!</v>
      </c>
      <c r="AL109" s="95">
        <v>0</v>
      </c>
      <c r="AM109" s="95">
        <v>0</v>
      </c>
      <c r="AN109" s="243" t="e">
        <f t="shared" si="25"/>
        <v>#DIV/0!</v>
      </c>
      <c r="AO109" s="95">
        <v>0</v>
      </c>
      <c r="AP109" s="95">
        <v>0</v>
      </c>
      <c r="AQ109" s="243" t="e">
        <f t="shared" si="26"/>
        <v>#DIV/0!</v>
      </c>
      <c r="AR109" s="252"/>
    </row>
    <row r="110" spans="1:44" ht="34.049999999999997" customHeight="1">
      <c r="A110" s="318"/>
      <c r="B110" s="318"/>
      <c r="C110" s="317"/>
      <c r="D110" s="243" t="s">
        <v>43</v>
      </c>
      <c r="E110" s="243">
        <f t="shared" si="161"/>
        <v>413.3</v>
      </c>
      <c r="F110" s="243">
        <f t="shared" si="161"/>
        <v>411.40000000000003</v>
      </c>
      <c r="G110" s="243">
        <f t="shared" si="14"/>
        <v>99.540285506895714</v>
      </c>
      <c r="H110" s="95">
        <v>0</v>
      </c>
      <c r="I110" s="95">
        <v>0</v>
      </c>
      <c r="J110" s="243" t="e">
        <f t="shared" si="15"/>
        <v>#DIV/0!</v>
      </c>
      <c r="K110" s="95">
        <v>0</v>
      </c>
      <c r="L110" s="95">
        <v>0.3</v>
      </c>
      <c r="M110" s="243" t="e">
        <f>(L110/K110)*100</f>
        <v>#DIV/0!</v>
      </c>
      <c r="N110" s="95">
        <v>271.60000000000002</v>
      </c>
      <c r="O110" s="95">
        <v>281.10000000000002</v>
      </c>
      <c r="P110" s="243">
        <f t="shared" si="17"/>
        <v>103.49779086892489</v>
      </c>
      <c r="Q110" s="95">
        <v>0</v>
      </c>
      <c r="R110" s="95">
        <v>0</v>
      </c>
      <c r="S110" s="243" t="e">
        <f>(R110/Q110)*100</f>
        <v>#DIV/0!</v>
      </c>
      <c r="T110" s="95">
        <v>0</v>
      </c>
      <c r="U110" s="95">
        <v>0</v>
      </c>
      <c r="V110" s="243" t="e">
        <f t="shared" si="19"/>
        <v>#DIV/0!</v>
      </c>
      <c r="W110" s="95">
        <v>0</v>
      </c>
      <c r="X110" s="95">
        <v>130</v>
      </c>
      <c r="Y110" s="243" t="e">
        <f t="shared" si="20"/>
        <v>#DIV/0!</v>
      </c>
      <c r="Z110" s="95">
        <v>141.69999999999999</v>
      </c>
      <c r="AA110" s="95">
        <v>0</v>
      </c>
      <c r="AB110" s="243">
        <f t="shared" si="21"/>
        <v>0</v>
      </c>
      <c r="AC110" s="95">
        <v>0</v>
      </c>
      <c r="AD110" s="95">
        <v>0</v>
      </c>
      <c r="AE110" s="243" t="e">
        <f t="shared" si="22"/>
        <v>#DIV/0!</v>
      </c>
      <c r="AF110" s="95">
        <v>0</v>
      </c>
      <c r="AG110" s="95"/>
      <c r="AH110" s="243" t="e">
        <f t="shared" si="23"/>
        <v>#DIV/0!</v>
      </c>
      <c r="AI110" s="95">
        <v>0</v>
      </c>
      <c r="AJ110" s="95"/>
      <c r="AK110" s="243" t="e">
        <f t="shared" si="24"/>
        <v>#DIV/0!</v>
      </c>
      <c r="AL110" s="95">
        <v>0</v>
      </c>
      <c r="AM110" s="95"/>
      <c r="AN110" s="243" t="e">
        <f t="shared" si="25"/>
        <v>#DIV/0!</v>
      </c>
      <c r="AO110" s="95">
        <v>0</v>
      </c>
      <c r="AP110" s="95">
        <v>0</v>
      </c>
      <c r="AQ110" s="243" t="e">
        <f t="shared" si="26"/>
        <v>#DIV/0!</v>
      </c>
      <c r="AR110" s="252"/>
    </row>
    <row r="111" spans="1:44" ht="34.049999999999997" customHeight="1">
      <c r="A111" s="318"/>
      <c r="B111" s="318"/>
      <c r="C111" s="317"/>
      <c r="D111" s="243" t="s">
        <v>288</v>
      </c>
      <c r="E111" s="243">
        <f t="shared" si="161"/>
        <v>0</v>
      </c>
      <c r="F111" s="243">
        <f t="shared" si="161"/>
        <v>0</v>
      </c>
      <c r="G111" s="243" t="e">
        <f t="shared" ref="G111:G178" si="162">(F111/E111)*100</f>
        <v>#DIV/0!</v>
      </c>
      <c r="H111" s="95">
        <v>0</v>
      </c>
      <c r="I111" s="95">
        <v>0</v>
      </c>
      <c r="J111" s="243" t="e">
        <f t="shared" ref="J111:J178" si="163">(I111/H111)*100</f>
        <v>#DIV/0!</v>
      </c>
      <c r="K111" s="95">
        <v>0</v>
      </c>
      <c r="L111" s="95">
        <v>0</v>
      </c>
      <c r="M111" s="243" t="e">
        <f t="shared" ref="M111:M178" si="164">(L111/K111)*100</f>
        <v>#DIV/0!</v>
      </c>
      <c r="N111" s="95">
        <v>0</v>
      </c>
      <c r="O111" s="95">
        <v>0</v>
      </c>
      <c r="P111" s="243" t="e">
        <f t="shared" ref="P111:P178" si="165">(O111/N111)*100</f>
        <v>#DIV/0!</v>
      </c>
      <c r="Q111" s="95">
        <v>0</v>
      </c>
      <c r="R111" s="95">
        <v>0</v>
      </c>
      <c r="S111" s="243" t="e">
        <f t="shared" ref="S111:S178" si="166">(R111/Q111)*100</f>
        <v>#DIV/0!</v>
      </c>
      <c r="T111" s="95">
        <v>0</v>
      </c>
      <c r="U111" s="95">
        <v>0</v>
      </c>
      <c r="V111" s="243" t="e">
        <f t="shared" ref="V111:V178" si="167">(U111/T111)*100</f>
        <v>#DIV/0!</v>
      </c>
      <c r="W111" s="95">
        <v>0</v>
      </c>
      <c r="X111" s="95">
        <v>0</v>
      </c>
      <c r="Y111" s="243" t="e">
        <f t="shared" ref="Y111:Y178" si="168">(X111/W111)*100</f>
        <v>#DIV/0!</v>
      </c>
      <c r="Z111" s="95">
        <v>0</v>
      </c>
      <c r="AA111" s="95">
        <v>0</v>
      </c>
      <c r="AB111" s="243" t="e">
        <f t="shared" ref="AB111:AB178" si="169">(AA111/Z111)*100</f>
        <v>#DIV/0!</v>
      </c>
      <c r="AC111" s="95">
        <v>0</v>
      </c>
      <c r="AD111" s="95">
        <v>0</v>
      </c>
      <c r="AE111" s="243" t="e">
        <f t="shared" ref="AE111:AE178" si="170">(AD111/AC111)*100</f>
        <v>#DIV/0!</v>
      </c>
      <c r="AF111" s="95">
        <v>0</v>
      </c>
      <c r="AG111" s="95">
        <v>0</v>
      </c>
      <c r="AH111" s="243" t="e">
        <f t="shared" ref="AH111:AH178" si="171">(AG111/AF111)*100</f>
        <v>#DIV/0!</v>
      </c>
      <c r="AI111" s="95">
        <v>0</v>
      </c>
      <c r="AJ111" s="95">
        <v>0</v>
      </c>
      <c r="AK111" s="243" t="e">
        <f t="shared" ref="AK111:AK178" si="172">(AJ111/AI111)*100</f>
        <v>#DIV/0!</v>
      </c>
      <c r="AL111" s="95">
        <v>0</v>
      </c>
      <c r="AM111" s="95">
        <v>0</v>
      </c>
      <c r="AN111" s="243" t="e">
        <f t="shared" ref="AN111:AN178" si="173">(AM111/AL111)*100</f>
        <v>#DIV/0!</v>
      </c>
      <c r="AO111" s="95">
        <v>0</v>
      </c>
      <c r="AP111" s="95">
        <v>0</v>
      </c>
      <c r="AQ111" s="243" t="e">
        <f t="shared" ref="AQ111:AQ152" si="174">(AP111/AO111)*100</f>
        <v>#DIV/0!</v>
      </c>
      <c r="AR111" s="252"/>
    </row>
    <row r="112" spans="1:44" ht="34.049999999999997" customHeight="1">
      <c r="A112" s="314" t="s">
        <v>312</v>
      </c>
      <c r="B112" s="314" t="s">
        <v>446</v>
      </c>
      <c r="C112" s="325" t="s">
        <v>314</v>
      </c>
      <c r="D112" s="243" t="s">
        <v>287</v>
      </c>
      <c r="E112" s="243">
        <f>E113+E114+E115</f>
        <v>1460.7</v>
      </c>
      <c r="F112" s="243">
        <f t="shared" ref="F112" si="175">F113+F114+F115</f>
        <v>694.47</v>
      </c>
      <c r="G112" s="243">
        <f t="shared" si="162"/>
        <v>47.543643458615733</v>
      </c>
      <c r="H112" s="243">
        <f t="shared" ref="H112:I112" si="176">H113+H114+H115</f>
        <v>0</v>
      </c>
      <c r="I112" s="243">
        <f t="shared" si="176"/>
        <v>0</v>
      </c>
      <c r="J112" s="243" t="e">
        <f t="shared" si="163"/>
        <v>#DIV/0!</v>
      </c>
      <c r="K112" s="243">
        <f t="shared" ref="K112:L112" si="177">K113+K114+K115</f>
        <v>0</v>
      </c>
      <c r="L112" s="243">
        <f t="shared" si="177"/>
        <v>0</v>
      </c>
      <c r="M112" s="243" t="e">
        <f t="shared" si="164"/>
        <v>#DIV/0!</v>
      </c>
      <c r="N112" s="243">
        <f t="shared" ref="N112:O112" si="178">N113+N114+N115</f>
        <v>0</v>
      </c>
      <c r="O112" s="243">
        <f t="shared" si="178"/>
        <v>0</v>
      </c>
      <c r="P112" s="243" t="e">
        <f t="shared" si="165"/>
        <v>#DIV/0!</v>
      </c>
      <c r="Q112" s="243">
        <f t="shared" ref="Q112:R112" si="179">Q113+Q114+Q115</f>
        <v>500</v>
      </c>
      <c r="R112" s="243">
        <f t="shared" si="179"/>
        <v>499.5</v>
      </c>
      <c r="S112" s="243">
        <f t="shared" si="166"/>
        <v>99.9</v>
      </c>
      <c r="T112" s="243">
        <f t="shared" ref="T112:U112" si="180">T113+T114+T115</f>
        <v>0</v>
      </c>
      <c r="U112" s="243">
        <f t="shared" si="180"/>
        <v>0</v>
      </c>
      <c r="V112" s="243" t="e">
        <f t="shared" si="167"/>
        <v>#DIV/0!</v>
      </c>
      <c r="W112" s="243">
        <f t="shared" ref="W112:X112" si="181">W113+W114+W115</f>
        <v>0</v>
      </c>
      <c r="X112" s="243">
        <f t="shared" si="181"/>
        <v>194.97</v>
      </c>
      <c r="Y112" s="243" t="e">
        <f t="shared" si="168"/>
        <v>#DIV/0!</v>
      </c>
      <c r="Z112" s="243">
        <f t="shared" ref="Z112:AA112" si="182">Z113+Z114+Z115</f>
        <v>960.7</v>
      </c>
      <c r="AA112" s="243">
        <f t="shared" si="182"/>
        <v>0</v>
      </c>
      <c r="AB112" s="243">
        <f t="shared" si="169"/>
        <v>0</v>
      </c>
      <c r="AC112" s="243">
        <f t="shared" ref="AC112:AD112" si="183">AC113+AC114+AC115</f>
        <v>0</v>
      </c>
      <c r="AD112" s="243">
        <f t="shared" si="183"/>
        <v>0</v>
      </c>
      <c r="AE112" s="243" t="e">
        <f t="shared" si="170"/>
        <v>#DIV/0!</v>
      </c>
      <c r="AF112" s="243">
        <f t="shared" ref="AF112:AG112" si="184">AF113+AF114+AF115</f>
        <v>0</v>
      </c>
      <c r="AG112" s="243">
        <f t="shared" si="184"/>
        <v>0</v>
      </c>
      <c r="AH112" s="243" t="e">
        <f t="shared" si="171"/>
        <v>#DIV/0!</v>
      </c>
      <c r="AI112" s="243">
        <f t="shared" ref="AI112:AJ112" si="185">AI113+AI114+AI115</f>
        <v>0</v>
      </c>
      <c r="AJ112" s="243">
        <f t="shared" si="185"/>
        <v>0</v>
      </c>
      <c r="AK112" s="243" t="e">
        <f t="shared" si="172"/>
        <v>#DIV/0!</v>
      </c>
      <c r="AL112" s="243">
        <f t="shared" ref="AL112:AM112" si="186">AL113+AL114+AL115</f>
        <v>0</v>
      </c>
      <c r="AM112" s="243">
        <f t="shared" si="186"/>
        <v>0</v>
      </c>
      <c r="AN112" s="243" t="e">
        <f t="shared" si="173"/>
        <v>#DIV/0!</v>
      </c>
      <c r="AO112" s="243">
        <f t="shared" ref="AO112:AP112" si="187">AO113+AO114+AO115</f>
        <v>0</v>
      </c>
      <c r="AP112" s="243">
        <f t="shared" si="187"/>
        <v>0</v>
      </c>
      <c r="AQ112" s="243" t="e">
        <f t="shared" si="174"/>
        <v>#DIV/0!</v>
      </c>
      <c r="AR112" s="252"/>
    </row>
    <row r="113" spans="1:44" ht="34.049999999999997" customHeight="1">
      <c r="A113" s="315"/>
      <c r="B113" s="315"/>
      <c r="C113" s="326"/>
      <c r="D113" s="243" t="s">
        <v>2</v>
      </c>
      <c r="E113" s="243">
        <f t="shared" ref="E113:F115" si="188">H113+K113+N113+Q113+T113+W113+Z113+AC113+AF113+AI113+AL113+AO113</f>
        <v>0</v>
      </c>
      <c r="F113" s="243">
        <f t="shared" si="188"/>
        <v>0</v>
      </c>
      <c r="G113" s="243" t="e">
        <f t="shared" si="162"/>
        <v>#DIV/0!</v>
      </c>
      <c r="H113" s="95">
        <v>0</v>
      </c>
      <c r="I113" s="95">
        <v>0</v>
      </c>
      <c r="J113" s="243" t="e">
        <f t="shared" si="163"/>
        <v>#DIV/0!</v>
      </c>
      <c r="K113" s="95">
        <v>0</v>
      </c>
      <c r="L113" s="95">
        <v>0</v>
      </c>
      <c r="M113" s="243" t="e">
        <f t="shared" si="164"/>
        <v>#DIV/0!</v>
      </c>
      <c r="N113" s="95">
        <v>0</v>
      </c>
      <c r="O113" s="95">
        <v>0</v>
      </c>
      <c r="P113" s="243" t="e">
        <f t="shared" si="165"/>
        <v>#DIV/0!</v>
      </c>
      <c r="Q113" s="95">
        <v>0</v>
      </c>
      <c r="R113" s="95">
        <v>0</v>
      </c>
      <c r="S113" s="243" t="e">
        <f t="shared" si="166"/>
        <v>#DIV/0!</v>
      </c>
      <c r="T113" s="95">
        <v>0</v>
      </c>
      <c r="U113" s="95">
        <v>0</v>
      </c>
      <c r="V113" s="243" t="e">
        <f t="shared" si="167"/>
        <v>#DIV/0!</v>
      </c>
      <c r="W113" s="95">
        <v>0</v>
      </c>
      <c r="X113" s="95">
        <v>0</v>
      </c>
      <c r="Y113" s="243" t="e">
        <f t="shared" si="168"/>
        <v>#DIV/0!</v>
      </c>
      <c r="Z113" s="95">
        <v>0</v>
      </c>
      <c r="AA113" s="95">
        <v>0</v>
      </c>
      <c r="AB113" s="243" t="e">
        <f t="shared" si="169"/>
        <v>#DIV/0!</v>
      </c>
      <c r="AC113" s="95">
        <v>0</v>
      </c>
      <c r="AD113" s="95">
        <v>0</v>
      </c>
      <c r="AE113" s="243" t="e">
        <f t="shared" si="170"/>
        <v>#DIV/0!</v>
      </c>
      <c r="AF113" s="95">
        <v>0</v>
      </c>
      <c r="AG113" s="95">
        <v>0</v>
      </c>
      <c r="AH113" s="243" t="e">
        <f t="shared" si="171"/>
        <v>#DIV/0!</v>
      </c>
      <c r="AI113" s="95">
        <v>0</v>
      </c>
      <c r="AJ113" s="95">
        <v>0</v>
      </c>
      <c r="AK113" s="243" t="e">
        <f t="shared" si="172"/>
        <v>#DIV/0!</v>
      </c>
      <c r="AL113" s="95">
        <v>0</v>
      </c>
      <c r="AM113" s="95">
        <v>0</v>
      </c>
      <c r="AN113" s="243" t="e">
        <f t="shared" si="173"/>
        <v>#DIV/0!</v>
      </c>
      <c r="AO113" s="95">
        <v>0</v>
      </c>
      <c r="AP113" s="95">
        <v>0</v>
      </c>
      <c r="AQ113" s="243" t="e">
        <f t="shared" si="174"/>
        <v>#DIV/0!</v>
      </c>
      <c r="AR113" s="252"/>
    </row>
    <row r="114" spans="1:44" ht="34.049999999999997" customHeight="1">
      <c r="A114" s="315"/>
      <c r="B114" s="315"/>
      <c r="C114" s="326"/>
      <c r="D114" s="243" t="s">
        <v>43</v>
      </c>
      <c r="E114" s="243">
        <f t="shared" si="188"/>
        <v>1460.7</v>
      </c>
      <c r="F114" s="243">
        <f t="shared" si="188"/>
        <v>694.47</v>
      </c>
      <c r="G114" s="243">
        <f t="shared" si="162"/>
        <v>47.543643458615733</v>
      </c>
      <c r="H114" s="95">
        <v>0</v>
      </c>
      <c r="I114" s="95">
        <v>0</v>
      </c>
      <c r="J114" s="243" t="e">
        <f t="shared" si="163"/>
        <v>#DIV/0!</v>
      </c>
      <c r="K114" s="95">
        <v>0</v>
      </c>
      <c r="L114" s="95">
        <v>0</v>
      </c>
      <c r="M114" s="243" t="e">
        <f t="shared" si="164"/>
        <v>#DIV/0!</v>
      </c>
      <c r="N114" s="95">
        <v>0</v>
      </c>
      <c r="O114" s="95">
        <v>0</v>
      </c>
      <c r="P114" s="243" t="e">
        <f t="shared" si="165"/>
        <v>#DIV/0!</v>
      </c>
      <c r="Q114" s="95">
        <v>500</v>
      </c>
      <c r="R114" s="95">
        <v>499.5</v>
      </c>
      <c r="S114" s="243">
        <f t="shared" si="166"/>
        <v>99.9</v>
      </c>
      <c r="T114" s="95">
        <v>0</v>
      </c>
      <c r="U114" s="95">
        <v>0</v>
      </c>
      <c r="V114" s="243" t="e">
        <f t="shared" si="167"/>
        <v>#DIV/0!</v>
      </c>
      <c r="W114" s="95">
        <v>0</v>
      </c>
      <c r="X114" s="95">
        <v>194.97</v>
      </c>
      <c r="Y114" s="243" t="e">
        <f t="shared" si="168"/>
        <v>#DIV/0!</v>
      </c>
      <c r="Z114" s="95">
        <f>1460.7-500</f>
        <v>960.7</v>
      </c>
      <c r="AA114" s="95">
        <v>0</v>
      </c>
      <c r="AB114" s="243">
        <f t="shared" si="169"/>
        <v>0</v>
      </c>
      <c r="AC114" s="95">
        <v>0</v>
      </c>
      <c r="AD114" s="95">
        <v>0</v>
      </c>
      <c r="AE114" s="243" t="e">
        <f t="shared" si="170"/>
        <v>#DIV/0!</v>
      </c>
      <c r="AF114" s="95">
        <v>0</v>
      </c>
      <c r="AG114" s="95"/>
      <c r="AH114" s="243" t="e">
        <f t="shared" si="171"/>
        <v>#DIV/0!</v>
      </c>
      <c r="AI114" s="95">
        <v>0</v>
      </c>
      <c r="AJ114" s="95"/>
      <c r="AK114" s="243" t="e">
        <f t="shared" si="172"/>
        <v>#DIV/0!</v>
      </c>
      <c r="AL114" s="95">
        <v>0</v>
      </c>
      <c r="AM114" s="95"/>
      <c r="AN114" s="243" t="e">
        <f t="shared" si="173"/>
        <v>#DIV/0!</v>
      </c>
      <c r="AO114" s="95">
        <v>0</v>
      </c>
      <c r="AP114" s="95">
        <v>0</v>
      </c>
      <c r="AQ114" s="243" t="e">
        <f t="shared" si="174"/>
        <v>#DIV/0!</v>
      </c>
      <c r="AR114" s="252"/>
    </row>
    <row r="115" spans="1:44" ht="34.049999999999997" customHeight="1">
      <c r="A115" s="316"/>
      <c r="B115" s="316"/>
      <c r="C115" s="327"/>
      <c r="D115" s="243" t="s">
        <v>288</v>
      </c>
      <c r="E115" s="243">
        <f t="shared" si="188"/>
        <v>0</v>
      </c>
      <c r="F115" s="243">
        <f t="shared" si="188"/>
        <v>0</v>
      </c>
      <c r="G115" s="243" t="e">
        <f t="shared" si="162"/>
        <v>#DIV/0!</v>
      </c>
      <c r="H115" s="95">
        <v>0</v>
      </c>
      <c r="I115" s="95">
        <v>0</v>
      </c>
      <c r="J115" s="243" t="e">
        <f t="shared" si="163"/>
        <v>#DIV/0!</v>
      </c>
      <c r="K115" s="95">
        <v>0</v>
      </c>
      <c r="L115" s="95">
        <v>0</v>
      </c>
      <c r="M115" s="243" t="e">
        <f t="shared" si="164"/>
        <v>#DIV/0!</v>
      </c>
      <c r="N115" s="95">
        <v>0</v>
      </c>
      <c r="O115" s="95">
        <v>0</v>
      </c>
      <c r="P115" s="243" t="e">
        <f t="shared" si="165"/>
        <v>#DIV/0!</v>
      </c>
      <c r="Q115" s="95">
        <v>0</v>
      </c>
      <c r="R115" s="95">
        <v>0</v>
      </c>
      <c r="S115" s="243" t="e">
        <f t="shared" si="166"/>
        <v>#DIV/0!</v>
      </c>
      <c r="T115" s="95">
        <v>0</v>
      </c>
      <c r="U115" s="95">
        <v>0</v>
      </c>
      <c r="V115" s="243" t="e">
        <f t="shared" si="167"/>
        <v>#DIV/0!</v>
      </c>
      <c r="W115" s="95">
        <v>0</v>
      </c>
      <c r="X115" s="95">
        <v>0</v>
      </c>
      <c r="Y115" s="243" t="e">
        <f t="shared" si="168"/>
        <v>#DIV/0!</v>
      </c>
      <c r="Z115" s="95">
        <v>0</v>
      </c>
      <c r="AA115" s="95">
        <v>0</v>
      </c>
      <c r="AB115" s="243" t="e">
        <f t="shared" si="169"/>
        <v>#DIV/0!</v>
      </c>
      <c r="AC115" s="95">
        <v>0</v>
      </c>
      <c r="AD115" s="95">
        <v>0</v>
      </c>
      <c r="AE115" s="243" t="e">
        <f t="shared" si="170"/>
        <v>#DIV/0!</v>
      </c>
      <c r="AF115" s="95">
        <v>0</v>
      </c>
      <c r="AG115" s="95">
        <v>0</v>
      </c>
      <c r="AH115" s="243" t="e">
        <f t="shared" si="171"/>
        <v>#DIV/0!</v>
      </c>
      <c r="AI115" s="95">
        <v>0</v>
      </c>
      <c r="AJ115" s="95">
        <v>0</v>
      </c>
      <c r="AK115" s="243" t="e">
        <f t="shared" si="172"/>
        <v>#DIV/0!</v>
      </c>
      <c r="AL115" s="95">
        <v>0</v>
      </c>
      <c r="AM115" s="95">
        <v>0</v>
      </c>
      <c r="AN115" s="243" t="e">
        <f t="shared" si="173"/>
        <v>#DIV/0!</v>
      </c>
      <c r="AO115" s="95">
        <v>0</v>
      </c>
      <c r="AP115" s="95">
        <v>0</v>
      </c>
      <c r="AQ115" s="243" t="e">
        <f t="shared" si="174"/>
        <v>#DIV/0!</v>
      </c>
      <c r="AR115" s="252"/>
    </row>
    <row r="116" spans="1:44" ht="34.049999999999997" customHeight="1">
      <c r="A116" s="314" t="s">
        <v>442</v>
      </c>
      <c r="B116" s="314" t="s">
        <v>542</v>
      </c>
      <c r="C116" s="325" t="s">
        <v>314</v>
      </c>
      <c r="D116" s="243" t="s">
        <v>287</v>
      </c>
      <c r="E116" s="243">
        <f>E117+E118+E119</f>
        <v>2260.4</v>
      </c>
      <c r="F116" s="243">
        <f t="shared" ref="F116" si="189">F117+F118+F119</f>
        <v>2260.4</v>
      </c>
      <c r="G116" s="243">
        <f t="shared" si="162"/>
        <v>100</v>
      </c>
      <c r="H116" s="243">
        <f t="shared" ref="H116:I116" si="190">H117+H118+H119</f>
        <v>0</v>
      </c>
      <c r="I116" s="243">
        <f t="shared" si="190"/>
        <v>0</v>
      </c>
      <c r="J116" s="243" t="e">
        <f t="shared" si="163"/>
        <v>#DIV/0!</v>
      </c>
      <c r="K116" s="243">
        <f t="shared" ref="K116:L116" si="191">K117+K118+K119</f>
        <v>0</v>
      </c>
      <c r="L116" s="243">
        <f t="shared" si="191"/>
        <v>0</v>
      </c>
      <c r="M116" s="243" t="e">
        <f t="shared" si="164"/>
        <v>#DIV/0!</v>
      </c>
      <c r="N116" s="243">
        <f t="shared" ref="N116:O116" si="192">N117+N118+N119</f>
        <v>0</v>
      </c>
      <c r="O116" s="243">
        <f t="shared" si="192"/>
        <v>0</v>
      </c>
      <c r="P116" s="243" t="e">
        <f t="shared" si="165"/>
        <v>#DIV/0!</v>
      </c>
      <c r="Q116" s="243">
        <f t="shared" ref="Q116:R116" si="193">Q117+Q118+Q119</f>
        <v>1185</v>
      </c>
      <c r="R116" s="243">
        <f t="shared" si="193"/>
        <v>1185</v>
      </c>
      <c r="S116" s="243">
        <f t="shared" si="166"/>
        <v>100</v>
      </c>
      <c r="T116" s="243">
        <f t="shared" ref="T116:U116" si="194">T117+T118+T119</f>
        <v>780</v>
      </c>
      <c r="U116" s="243">
        <f t="shared" si="194"/>
        <v>830</v>
      </c>
      <c r="V116" s="243">
        <f t="shared" si="167"/>
        <v>106.41025641025641</v>
      </c>
      <c r="W116" s="243">
        <f t="shared" ref="W116:X116" si="195">W117+W118+W119</f>
        <v>0</v>
      </c>
      <c r="X116" s="243">
        <f t="shared" si="195"/>
        <v>205.4</v>
      </c>
      <c r="Y116" s="243" t="e">
        <f t="shared" si="168"/>
        <v>#DIV/0!</v>
      </c>
      <c r="Z116" s="243">
        <f t="shared" ref="Z116:AA116" si="196">Z117+Z118+Z119</f>
        <v>0</v>
      </c>
      <c r="AA116" s="243">
        <f t="shared" si="196"/>
        <v>40</v>
      </c>
      <c r="AB116" s="243" t="e">
        <f t="shared" si="169"/>
        <v>#DIV/0!</v>
      </c>
      <c r="AC116" s="243">
        <f t="shared" ref="AC116:AD116" si="197">AC117+AC118+AC119</f>
        <v>0</v>
      </c>
      <c r="AD116" s="243">
        <f t="shared" si="197"/>
        <v>0</v>
      </c>
      <c r="AE116" s="243" t="e">
        <f t="shared" si="170"/>
        <v>#DIV/0!</v>
      </c>
      <c r="AF116" s="243">
        <f t="shared" ref="AF116:AG116" si="198">AF117+AF118+AF119</f>
        <v>0</v>
      </c>
      <c r="AG116" s="243">
        <f t="shared" si="198"/>
        <v>0</v>
      </c>
      <c r="AH116" s="243" t="e">
        <f t="shared" si="171"/>
        <v>#DIV/0!</v>
      </c>
      <c r="AI116" s="243">
        <f t="shared" ref="AI116:AJ116" si="199">AI117+AI118+AI119</f>
        <v>0</v>
      </c>
      <c r="AJ116" s="243">
        <f t="shared" si="199"/>
        <v>0</v>
      </c>
      <c r="AK116" s="243" t="e">
        <f t="shared" si="172"/>
        <v>#DIV/0!</v>
      </c>
      <c r="AL116" s="243">
        <f t="shared" ref="AL116:AM116" si="200">AL117+AL118+AL119</f>
        <v>0</v>
      </c>
      <c r="AM116" s="243">
        <f t="shared" si="200"/>
        <v>0</v>
      </c>
      <c r="AN116" s="243" t="e">
        <f t="shared" si="173"/>
        <v>#DIV/0!</v>
      </c>
      <c r="AO116" s="243">
        <f t="shared" ref="AO116:AP116" si="201">AO117+AO118+AO119</f>
        <v>295.39999999999998</v>
      </c>
      <c r="AP116" s="243">
        <f t="shared" si="201"/>
        <v>0</v>
      </c>
      <c r="AQ116" s="243">
        <f t="shared" si="174"/>
        <v>0</v>
      </c>
      <c r="AR116" s="252"/>
    </row>
    <row r="117" spans="1:44" ht="34.049999999999997" customHeight="1">
      <c r="A117" s="315"/>
      <c r="B117" s="315"/>
      <c r="C117" s="326"/>
      <c r="D117" s="243" t="s">
        <v>2</v>
      </c>
      <c r="E117" s="243">
        <f t="shared" ref="E117:F119" si="202">H117+K117+N117+Q117+T117+W117+Z117+AC117+AF117+AI117+AL117+AO117</f>
        <v>0</v>
      </c>
      <c r="F117" s="243">
        <f t="shared" si="202"/>
        <v>0</v>
      </c>
      <c r="G117" s="243" t="e">
        <f t="shared" si="162"/>
        <v>#DIV/0!</v>
      </c>
      <c r="H117" s="95">
        <v>0</v>
      </c>
      <c r="I117" s="95">
        <v>0</v>
      </c>
      <c r="J117" s="243" t="e">
        <f t="shared" si="163"/>
        <v>#DIV/0!</v>
      </c>
      <c r="K117" s="95">
        <v>0</v>
      </c>
      <c r="L117" s="95">
        <v>0</v>
      </c>
      <c r="M117" s="243" t="e">
        <f t="shared" si="164"/>
        <v>#DIV/0!</v>
      </c>
      <c r="N117" s="95">
        <v>0</v>
      </c>
      <c r="O117" s="95">
        <v>0</v>
      </c>
      <c r="P117" s="243" t="e">
        <f t="shared" si="165"/>
        <v>#DIV/0!</v>
      </c>
      <c r="Q117" s="95">
        <v>0</v>
      </c>
      <c r="R117" s="95">
        <v>0</v>
      </c>
      <c r="S117" s="243" t="e">
        <f t="shared" si="166"/>
        <v>#DIV/0!</v>
      </c>
      <c r="T117" s="95">
        <v>0</v>
      </c>
      <c r="U117" s="95">
        <v>0</v>
      </c>
      <c r="V117" s="243" t="e">
        <f t="shared" si="167"/>
        <v>#DIV/0!</v>
      </c>
      <c r="W117" s="95">
        <v>0</v>
      </c>
      <c r="X117" s="95">
        <v>0</v>
      </c>
      <c r="Y117" s="243" t="e">
        <f t="shared" si="168"/>
        <v>#DIV/0!</v>
      </c>
      <c r="Z117" s="95">
        <v>0</v>
      </c>
      <c r="AA117" s="95">
        <v>0</v>
      </c>
      <c r="AB117" s="243" t="e">
        <f t="shared" si="169"/>
        <v>#DIV/0!</v>
      </c>
      <c r="AC117" s="95">
        <v>0</v>
      </c>
      <c r="AD117" s="95">
        <v>0</v>
      </c>
      <c r="AE117" s="243" t="e">
        <f t="shared" si="170"/>
        <v>#DIV/0!</v>
      </c>
      <c r="AF117" s="95">
        <v>0</v>
      </c>
      <c r="AG117" s="95">
        <v>0</v>
      </c>
      <c r="AH117" s="243" t="e">
        <f t="shared" si="171"/>
        <v>#DIV/0!</v>
      </c>
      <c r="AI117" s="95">
        <v>0</v>
      </c>
      <c r="AJ117" s="95">
        <v>0</v>
      </c>
      <c r="AK117" s="243" t="e">
        <f t="shared" si="172"/>
        <v>#DIV/0!</v>
      </c>
      <c r="AL117" s="95">
        <v>0</v>
      </c>
      <c r="AM117" s="95">
        <v>0</v>
      </c>
      <c r="AN117" s="243" t="e">
        <f t="shared" si="173"/>
        <v>#DIV/0!</v>
      </c>
      <c r="AO117" s="95">
        <v>0</v>
      </c>
      <c r="AP117" s="95">
        <v>0</v>
      </c>
      <c r="AQ117" s="243" t="e">
        <f t="shared" si="174"/>
        <v>#DIV/0!</v>
      </c>
      <c r="AR117" s="252"/>
    </row>
    <row r="118" spans="1:44" ht="34.049999999999997" customHeight="1">
      <c r="A118" s="315"/>
      <c r="B118" s="315"/>
      <c r="C118" s="326"/>
      <c r="D118" s="243" t="s">
        <v>43</v>
      </c>
      <c r="E118" s="243">
        <f>H118+K118+N118+Q118+T118+W118+Z118+AC118+AF118+AI118+AL118+AO118</f>
        <v>2260.4</v>
      </c>
      <c r="F118" s="243">
        <f t="shared" si="202"/>
        <v>2260.4</v>
      </c>
      <c r="G118" s="243">
        <f t="shared" si="162"/>
        <v>100</v>
      </c>
      <c r="H118" s="95">
        <v>0</v>
      </c>
      <c r="I118" s="95">
        <v>0</v>
      </c>
      <c r="J118" s="243" t="e">
        <f t="shared" si="163"/>
        <v>#DIV/0!</v>
      </c>
      <c r="K118" s="95">
        <v>0</v>
      </c>
      <c r="L118" s="95">
        <v>0</v>
      </c>
      <c r="M118" s="243" t="e">
        <f t="shared" si="164"/>
        <v>#DIV/0!</v>
      </c>
      <c r="N118" s="95">
        <v>0</v>
      </c>
      <c r="O118" s="95">
        <v>0</v>
      </c>
      <c r="P118" s="243" t="e">
        <f t="shared" si="165"/>
        <v>#DIV/0!</v>
      </c>
      <c r="Q118" s="95">
        <v>1185</v>
      </c>
      <c r="R118" s="95">
        <v>1185</v>
      </c>
      <c r="S118" s="243">
        <f t="shared" si="166"/>
        <v>100</v>
      </c>
      <c r="T118" s="95">
        <v>780</v>
      </c>
      <c r="U118" s="95">
        <v>830</v>
      </c>
      <c r="V118" s="243">
        <f t="shared" si="167"/>
        <v>106.41025641025641</v>
      </c>
      <c r="W118" s="95">
        <v>0</v>
      </c>
      <c r="X118" s="95">
        <v>205.4</v>
      </c>
      <c r="Y118" s="243" t="e">
        <f t="shared" si="168"/>
        <v>#DIV/0!</v>
      </c>
      <c r="Z118" s="95">
        <v>0</v>
      </c>
      <c r="AA118" s="95">
        <v>40</v>
      </c>
      <c r="AB118" s="243" t="e">
        <f t="shared" si="169"/>
        <v>#DIV/0!</v>
      </c>
      <c r="AC118" s="95">
        <v>0</v>
      </c>
      <c r="AD118" s="95">
        <v>0</v>
      </c>
      <c r="AE118" s="243" t="e">
        <f t="shared" si="170"/>
        <v>#DIV/0!</v>
      </c>
      <c r="AF118" s="95">
        <v>0</v>
      </c>
      <c r="AG118" s="95"/>
      <c r="AH118" s="243" t="e">
        <f t="shared" si="171"/>
        <v>#DIV/0!</v>
      </c>
      <c r="AI118" s="95">
        <v>0</v>
      </c>
      <c r="AJ118" s="95"/>
      <c r="AK118" s="243" t="e">
        <f t="shared" si="172"/>
        <v>#DIV/0!</v>
      </c>
      <c r="AL118" s="95">
        <v>0</v>
      </c>
      <c r="AM118" s="95"/>
      <c r="AN118" s="243" t="e">
        <f t="shared" si="173"/>
        <v>#DIV/0!</v>
      </c>
      <c r="AO118" s="95">
        <v>295.39999999999998</v>
      </c>
      <c r="AP118" s="95">
        <v>0</v>
      </c>
      <c r="AQ118" s="243">
        <f t="shared" si="174"/>
        <v>0</v>
      </c>
      <c r="AR118" s="252"/>
    </row>
    <row r="119" spans="1:44" ht="34.049999999999997" customHeight="1">
      <c r="A119" s="316"/>
      <c r="B119" s="316"/>
      <c r="C119" s="327"/>
      <c r="D119" s="243" t="s">
        <v>288</v>
      </c>
      <c r="E119" s="243">
        <f t="shared" si="202"/>
        <v>0</v>
      </c>
      <c r="F119" s="243">
        <f t="shared" si="202"/>
        <v>0</v>
      </c>
      <c r="G119" s="243" t="e">
        <f t="shared" si="162"/>
        <v>#DIV/0!</v>
      </c>
      <c r="H119" s="95">
        <v>0</v>
      </c>
      <c r="I119" s="95">
        <v>0</v>
      </c>
      <c r="J119" s="243" t="e">
        <f t="shared" si="163"/>
        <v>#DIV/0!</v>
      </c>
      <c r="K119" s="95">
        <v>0</v>
      </c>
      <c r="L119" s="95">
        <v>0</v>
      </c>
      <c r="M119" s="243" t="e">
        <f t="shared" si="164"/>
        <v>#DIV/0!</v>
      </c>
      <c r="N119" s="95">
        <v>0</v>
      </c>
      <c r="O119" s="95">
        <v>0</v>
      </c>
      <c r="P119" s="243" t="e">
        <f t="shared" si="165"/>
        <v>#DIV/0!</v>
      </c>
      <c r="Q119" s="95">
        <v>0</v>
      </c>
      <c r="R119" s="95">
        <v>0</v>
      </c>
      <c r="S119" s="243" t="e">
        <f t="shared" si="166"/>
        <v>#DIV/0!</v>
      </c>
      <c r="T119" s="95">
        <v>0</v>
      </c>
      <c r="U119" s="95">
        <v>0</v>
      </c>
      <c r="V119" s="243" t="e">
        <f t="shared" si="167"/>
        <v>#DIV/0!</v>
      </c>
      <c r="W119" s="95">
        <v>0</v>
      </c>
      <c r="X119" s="95">
        <v>0</v>
      </c>
      <c r="Y119" s="243" t="e">
        <f t="shared" si="168"/>
        <v>#DIV/0!</v>
      </c>
      <c r="Z119" s="95">
        <v>0</v>
      </c>
      <c r="AA119" s="95">
        <v>0</v>
      </c>
      <c r="AB119" s="243" t="e">
        <f t="shared" si="169"/>
        <v>#DIV/0!</v>
      </c>
      <c r="AC119" s="95">
        <v>0</v>
      </c>
      <c r="AD119" s="95">
        <v>0</v>
      </c>
      <c r="AE119" s="243" t="e">
        <f t="shared" si="170"/>
        <v>#DIV/0!</v>
      </c>
      <c r="AF119" s="95">
        <v>0</v>
      </c>
      <c r="AG119" s="95">
        <v>0</v>
      </c>
      <c r="AH119" s="243" t="e">
        <f t="shared" si="171"/>
        <v>#DIV/0!</v>
      </c>
      <c r="AI119" s="95">
        <v>0</v>
      </c>
      <c r="AJ119" s="95">
        <v>0</v>
      </c>
      <c r="AK119" s="243" t="e">
        <f t="shared" si="172"/>
        <v>#DIV/0!</v>
      </c>
      <c r="AL119" s="95">
        <v>0</v>
      </c>
      <c r="AM119" s="95">
        <v>0</v>
      </c>
      <c r="AN119" s="243" t="e">
        <f t="shared" si="173"/>
        <v>#DIV/0!</v>
      </c>
      <c r="AO119" s="95">
        <v>0</v>
      </c>
      <c r="AP119" s="95">
        <v>0</v>
      </c>
      <c r="AQ119" s="243" t="e">
        <f t="shared" si="174"/>
        <v>#DIV/0!</v>
      </c>
      <c r="AR119" s="252"/>
    </row>
    <row r="120" spans="1:44" ht="45.75" customHeight="1">
      <c r="A120" s="318" t="s">
        <v>266</v>
      </c>
      <c r="B120" s="318" t="s">
        <v>315</v>
      </c>
      <c r="C120" s="317" t="s">
        <v>316</v>
      </c>
      <c r="D120" s="243" t="s">
        <v>287</v>
      </c>
      <c r="E120" s="243">
        <f>E121+E122+E124</f>
        <v>88606.985000000001</v>
      </c>
      <c r="F120" s="243">
        <f>F121+F122+F124</f>
        <v>28167.550000000003</v>
      </c>
      <c r="G120" s="243">
        <f t="shared" si="162"/>
        <v>31.789310966849847</v>
      </c>
      <c r="H120" s="243">
        <f t="shared" ref="H120:I120" si="203">H121+H122+H124</f>
        <v>0</v>
      </c>
      <c r="I120" s="243">
        <f t="shared" si="203"/>
        <v>0</v>
      </c>
      <c r="J120" s="243" t="e">
        <f t="shared" si="163"/>
        <v>#DIV/0!</v>
      </c>
      <c r="K120" s="243">
        <f t="shared" ref="K120:L120" si="204">K121+K122+K124</f>
        <v>150</v>
      </c>
      <c r="L120" s="243">
        <f t="shared" si="204"/>
        <v>150</v>
      </c>
      <c r="M120" s="243">
        <f t="shared" si="164"/>
        <v>100</v>
      </c>
      <c r="N120" s="243">
        <f t="shared" ref="N120:O120" si="205">N121+N122+N124</f>
        <v>3535.8</v>
      </c>
      <c r="O120" s="243">
        <f t="shared" si="205"/>
        <v>3535.8</v>
      </c>
      <c r="P120" s="243">
        <f t="shared" si="165"/>
        <v>100</v>
      </c>
      <c r="Q120" s="243">
        <f t="shared" ref="Q120:R120" si="206">Q121+Q122+Q124</f>
        <v>2742.2300000000005</v>
      </c>
      <c r="R120" s="243">
        <f t="shared" si="206"/>
        <v>2742.2300000000005</v>
      </c>
      <c r="S120" s="243">
        <f t="shared" si="166"/>
        <v>100</v>
      </c>
      <c r="T120" s="243">
        <f t="shared" ref="T120:U120" si="207">T121+T122+T124</f>
        <v>1500</v>
      </c>
      <c r="U120" s="243">
        <f t="shared" si="207"/>
        <v>1648.2</v>
      </c>
      <c r="V120" s="243">
        <f t="shared" si="167"/>
        <v>109.88</v>
      </c>
      <c r="W120" s="243">
        <f t="shared" ref="W120:X120" si="208">W121+W122+W124</f>
        <v>1027.57</v>
      </c>
      <c r="X120" s="243">
        <f t="shared" si="208"/>
        <v>644.34</v>
      </c>
      <c r="Y120" s="243">
        <f t="shared" si="168"/>
        <v>62.705217162821036</v>
      </c>
      <c r="Z120" s="243">
        <f t="shared" ref="Z120:AA120" si="209">Z121+Z122+Z124</f>
        <v>507.2</v>
      </c>
      <c r="AA120" s="243">
        <f t="shared" si="209"/>
        <v>19446.980000000003</v>
      </c>
      <c r="AB120" s="243">
        <f t="shared" si="169"/>
        <v>3834.1837539432186</v>
      </c>
      <c r="AC120" s="243">
        <f t="shared" ref="AC120:AD120" si="210">AC121+AC122+AC124</f>
        <v>0</v>
      </c>
      <c r="AD120" s="243">
        <f t="shared" si="210"/>
        <v>0</v>
      </c>
      <c r="AE120" s="243" t="e">
        <f t="shared" si="170"/>
        <v>#DIV/0!</v>
      </c>
      <c r="AF120" s="243">
        <f t="shared" ref="AF120:AG120" si="211">AF121+AF122+AF124</f>
        <v>0</v>
      </c>
      <c r="AG120" s="243">
        <f t="shared" si="211"/>
        <v>0</v>
      </c>
      <c r="AH120" s="243" t="e">
        <f t="shared" si="171"/>
        <v>#DIV/0!</v>
      </c>
      <c r="AI120" s="243">
        <f t="shared" ref="AI120:AJ120" si="212">AI121+AI122+AI124</f>
        <v>16977.460000000003</v>
      </c>
      <c r="AJ120" s="243">
        <f t="shared" si="212"/>
        <v>0</v>
      </c>
      <c r="AK120" s="243">
        <f t="shared" si="172"/>
        <v>0</v>
      </c>
      <c r="AL120" s="243">
        <f t="shared" ref="AL120:AM120" si="213">AL121+AL122+AL124</f>
        <v>12025.3</v>
      </c>
      <c r="AM120" s="243">
        <f t="shared" si="213"/>
        <v>0</v>
      </c>
      <c r="AN120" s="243">
        <f t="shared" si="173"/>
        <v>0</v>
      </c>
      <c r="AO120" s="243">
        <f t="shared" ref="AO120:AP120" si="214">AO121+AO122+AO124</f>
        <v>50141.425000000003</v>
      </c>
      <c r="AP120" s="243">
        <f t="shared" si="214"/>
        <v>0</v>
      </c>
      <c r="AQ120" s="243">
        <f t="shared" si="174"/>
        <v>0</v>
      </c>
      <c r="AR120" s="252"/>
    </row>
    <row r="121" spans="1:44" ht="45.75" customHeight="1">
      <c r="A121" s="318"/>
      <c r="B121" s="318"/>
      <c r="C121" s="317"/>
      <c r="D121" s="243" t="s">
        <v>2</v>
      </c>
      <c r="E121" s="243">
        <f>H121+K121+N121+Q121+T121+W121+Z121+AC121+AF121+AI121+AL121+AO121</f>
        <v>1240</v>
      </c>
      <c r="F121" s="243">
        <f>I121+L121+O121+R121+U121+X121+AA121+AD121+AG121+AJ121+AM121+AP121</f>
        <v>898</v>
      </c>
      <c r="G121" s="243">
        <f t="shared" si="162"/>
        <v>72.41935483870968</v>
      </c>
      <c r="H121" s="243">
        <f>H126+H331+H416+H420</f>
        <v>0</v>
      </c>
      <c r="I121" s="243">
        <f>I126+I331+I416+I420</f>
        <v>0</v>
      </c>
      <c r="J121" s="243" t="e">
        <f t="shared" si="163"/>
        <v>#DIV/0!</v>
      </c>
      <c r="K121" s="243">
        <f>K126+K331+K416+K420</f>
        <v>0</v>
      </c>
      <c r="L121" s="243">
        <f>L126+L331+L416+L420</f>
        <v>0</v>
      </c>
      <c r="M121" s="243" t="e">
        <f t="shared" si="164"/>
        <v>#DIV/0!</v>
      </c>
      <c r="N121" s="243">
        <f>N126+N331+N416+N420</f>
        <v>617.29999999999995</v>
      </c>
      <c r="O121" s="243">
        <f>O126+O331+O416+O420</f>
        <v>617.29999999999995</v>
      </c>
      <c r="P121" s="243">
        <f t="shared" si="165"/>
        <v>100</v>
      </c>
      <c r="Q121" s="243">
        <f>Q126+Q331+Q416+Q420</f>
        <v>115.5</v>
      </c>
      <c r="R121" s="243">
        <f>R126+R331+R416+R420</f>
        <v>115.5</v>
      </c>
      <c r="S121" s="243">
        <f t="shared" si="166"/>
        <v>100</v>
      </c>
      <c r="T121" s="243">
        <f>T126+T331+T416+T420</f>
        <v>0</v>
      </c>
      <c r="U121" s="243">
        <f>U126+U331+U416+U420</f>
        <v>57.2</v>
      </c>
      <c r="V121" s="243" t="e">
        <f t="shared" si="167"/>
        <v>#DIV/0!</v>
      </c>
      <c r="W121" s="243">
        <f>W126+W331+W416+W420</f>
        <v>0</v>
      </c>
      <c r="X121" s="243">
        <f>X126+X331+X416+X420</f>
        <v>0</v>
      </c>
      <c r="Y121" s="243" t="e">
        <f t="shared" si="168"/>
        <v>#DIV/0!</v>
      </c>
      <c r="Z121" s="243">
        <f>Z126+Z331+Z416+Z420</f>
        <v>507.2</v>
      </c>
      <c r="AA121" s="243">
        <f>AA126+AA331+AA416+AA420</f>
        <v>108</v>
      </c>
      <c r="AB121" s="243">
        <f t="shared" si="169"/>
        <v>21.293375394321767</v>
      </c>
      <c r="AC121" s="243">
        <f>AC126+AC331+AC416+AC420</f>
        <v>0</v>
      </c>
      <c r="AD121" s="243">
        <f>AD126+AD331+AD416+AD420</f>
        <v>0</v>
      </c>
      <c r="AE121" s="243" t="e">
        <f t="shared" si="170"/>
        <v>#DIV/0!</v>
      </c>
      <c r="AF121" s="243">
        <f>AF126+AF331+AF416+AF420</f>
        <v>0</v>
      </c>
      <c r="AG121" s="243">
        <f>AG126+AG331+AG416+AG420</f>
        <v>0</v>
      </c>
      <c r="AH121" s="243" t="e">
        <f t="shared" si="171"/>
        <v>#DIV/0!</v>
      </c>
      <c r="AI121" s="243">
        <f>AI126+AI331+AI416+AI420</f>
        <v>0</v>
      </c>
      <c r="AJ121" s="243">
        <f>AJ126+AJ331+AJ416+AJ420</f>
        <v>0</v>
      </c>
      <c r="AK121" s="243" t="e">
        <f t="shared" si="172"/>
        <v>#DIV/0!</v>
      </c>
      <c r="AL121" s="243">
        <f>AL126+AL331+AL416+AL420</f>
        <v>0</v>
      </c>
      <c r="AM121" s="243">
        <f>AM126+AM331+AM416+AM420</f>
        <v>0</v>
      </c>
      <c r="AN121" s="243" t="e">
        <f t="shared" si="173"/>
        <v>#DIV/0!</v>
      </c>
      <c r="AO121" s="243">
        <f>AO126+AO331+AO416+AO420</f>
        <v>0</v>
      </c>
      <c r="AP121" s="243">
        <f>AP126+AP331+AP416+AP420</f>
        <v>0</v>
      </c>
      <c r="AQ121" s="243" t="e">
        <f t="shared" si="174"/>
        <v>#DIV/0!</v>
      </c>
      <c r="AR121" s="252"/>
    </row>
    <row r="122" spans="1:44" ht="45.75" customHeight="1">
      <c r="A122" s="318"/>
      <c r="B122" s="318"/>
      <c r="C122" s="317"/>
      <c r="D122" s="243" t="s">
        <v>43</v>
      </c>
      <c r="E122" s="243">
        <f>H122+K122+N122+Q122+T122+W122+Z122+AC122+AF122+AI122+AL122+AO122</f>
        <v>87366.985000000001</v>
      </c>
      <c r="F122" s="243">
        <f t="shared" ref="E122:F124" si="215">I122+L122+O122+R122+U122+X122+AA122+AD122+AG122+AJ122+AM122+AP122</f>
        <v>27269.550000000003</v>
      </c>
      <c r="G122" s="243">
        <f t="shared" si="162"/>
        <v>31.212648576576157</v>
      </c>
      <c r="H122" s="243">
        <f>H127+H332+H417+H421</f>
        <v>0</v>
      </c>
      <c r="I122" s="243">
        <f>I127+I332+I417+I421</f>
        <v>0</v>
      </c>
      <c r="J122" s="243" t="e">
        <f t="shared" si="163"/>
        <v>#DIV/0!</v>
      </c>
      <c r="K122" s="243">
        <f>K127+K332+K417+K421</f>
        <v>150</v>
      </c>
      <c r="L122" s="243">
        <f>L127+L332+L417+L421</f>
        <v>150</v>
      </c>
      <c r="M122" s="243">
        <f t="shared" si="164"/>
        <v>100</v>
      </c>
      <c r="N122" s="243">
        <f>N127+N332+N417+N421</f>
        <v>2918.5</v>
      </c>
      <c r="O122" s="243">
        <f>O127+O332+O417+O421</f>
        <v>2918.5</v>
      </c>
      <c r="P122" s="243">
        <f t="shared" si="165"/>
        <v>100</v>
      </c>
      <c r="Q122" s="243">
        <f>Q127+Q332+Q417+Q421</f>
        <v>2626.7300000000005</v>
      </c>
      <c r="R122" s="243">
        <f>R127+R332+R417+R421</f>
        <v>2626.7300000000005</v>
      </c>
      <c r="S122" s="243">
        <f t="shared" si="166"/>
        <v>100</v>
      </c>
      <c r="T122" s="243">
        <f>T127+T332+T417+T421</f>
        <v>1500</v>
      </c>
      <c r="U122" s="243">
        <f>U127+U332+U417+U421</f>
        <v>1591</v>
      </c>
      <c r="V122" s="243">
        <f t="shared" si="167"/>
        <v>106.06666666666666</v>
      </c>
      <c r="W122" s="243">
        <f>W127+W332+W417+W421</f>
        <v>1027.57</v>
      </c>
      <c r="X122" s="243">
        <f>X127+X332+X417+X421</f>
        <v>644.34</v>
      </c>
      <c r="Y122" s="243">
        <f t="shared" si="168"/>
        <v>62.705217162821036</v>
      </c>
      <c r="Z122" s="243">
        <f>Z127+Z332+Z417+Z421</f>
        <v>0</v>
      </c>
      <c r="AA122" s="243">
        <f>AA127+AA332+AA417+AA421</f>
        <v>19338.980000000003</v>
      </c>
      <c r="AB122" s="243" t="e">
        <f t="shared" si="169"/>
        <v>#DIV/0!</v>
      </c>
      <c r="AC122" s="243">
        <f>AC127+AC332+AC417+AC421</f>
        <v>0</v>
      </c>
      <c r="AD122" s="243">
        <f>AD127+AD332+AD417+AD421</f>
        <v>0</v>
      </c>
      <c r="AE122" s="243" t="e">
        <f t="shared" si="170"/>
        <v>#DIV/0!</v>
      </c>
      <c r="AF122" s="243">
        <f>AF127+AF332+AF417+AF421</f>
        <v>0</v>
      </c>
      <c r="AG122" s="243">
        <f>AG127+AG332+AG417+AG421</f>
        <v>0</v>
      </c>
      <c r="AH122" s="243" t="e">
        <f t="shared" si="171"/>
        <v>#DIV/0!</v>
      </c>
      <c r="AI122" s="243">
        <f>AI127+AI332+AI417+AI421</f>
        <v>16977.460000000003</v>
      </c>
      <c r="AJ122" s="243">
        <f>AJ127+AJ332+AJ417+AJ421</f>
        <v>0</v>
      </c>
      <c r="AK122" s="243">
        <f t="shared" si="172"/>
        <v>0</v>
      </c>
      <c r="AL122" s="243">
        <f>AL127+AL332+AL417+AL421</f>
        <v>12025.3</v>
      </c>
      <c r="AM122" s="243">
        <f>AM127+AM332+AM417+AM421</f>
        <v>0</v>
      </c>
      <c r="AN122" s="243">
        <f t="shared" si="173"/>
        <v>0</v>
      </c>
      <c r="AO122" s="243">
        <f>AO127+AO332+AO417+AO421</f>
        <v>50141.425000000003</v>
      </c>
      <c r="AP122" s="243">
        <f>AP127+AP332+AP417+AP421</f>
        <v>0</v>
      </c>
      <c r="AQ122" s="243">
        <f t="shared" si="174"/>
        <v>0</v>
      </c>
      <c r="AR122" s="252"/>
    </row>
    <row r="123" spans="1:44" ht="45.75" customHeight="1">
      <c r="A123" s="318"/>
      <c r="B123" s="318"/>
      <c r="C123" s="317"/>
      <c r="D123" s="243" t="s">
        <v>283</v>
      </c>
      <c r="E123" s="243">
        <f t="shared" si="215"/>
        <v>11285.099999999999</v>
      </c>
      <c r="F123" s="243">
        <f t="shared" si="215"/>
        <v>2643.2</v>
      </c>
      <c r="G123" s="243">
        <f t="shared" si="162"/>
        <v>23.422034363895758</v>
      </c>
      <c r="H123" s="243">
        <f>H128+H333+H422</f>
        <v>0</v>
      </c>
      <c r="I123" s="243">
        <f>I128+I333+I422</f>
        <v>0</v>
      </c>
      <c r="J123" s="243" t="e">
        <f t="shared" si="163"/>
        <v>#DIV/0!</v>
      </c>
      <c r="K123" s="243">
        <f>K128+K333+K422</f>
        <v>0</v>
      </c>
      <c r="L123" s="243">
        <f>L128+L333+L422</f>
        <v>0</v>
      </c>
      <c r="M123" s="243" t="e">
        <f t="shared" si="164"/>
        <v>#DIV/0!</v>
      </c>
      <c r="N123" s="243">
        <f>N128+N333+N422</f>
        <v>0</v>
      </c>
      <c r="O123" s="243">
        <f>O128+O333+O422</f>
        <v>0</v>
      </c>
      <c r="P123" s="243" t="e">
        <f t="shared" si="165"/>
        <v>#DIV/0!</v>
      </c>
      <c r="Q123" s="243">
        <f>Q128+Q333+Q422</f>
        <v>643.20000000000005</v>
      </c>
      <c r="R123" s="243">
        <f>R128+R333+R422</f>
        <v>643.20000000000005</v>
      </c>
      <c r="S123" s="243">
        <f t="shared" si="166"/>
        <v>100</v>
      </c>
      <c r="T123" s="243">
        <f>T128+T333+T422</f>
        <v>1500</v>
      </c>
      <c r="U123" s="243">
        <f>U128+U333+U422</f>
        <v>1500</v>
      </c>
      <c r="V123" s="243">
        <f t="shared" si="167"/>
        <v>100</v>
      </c>
      <c r="W123" s="243">
        <f>W128+W333+W422</f>
        <v>500</v>
      </c>
      <c r="X123" s="243">
        <f>X128+X333+X422</f>
        <v>0</v>
      </c>
      <c r="Y123" s="243">
        <f t="shared" si="168"/>
        <v>0</v>
      </c>
      <c r="Z123" s="243">
        <f>Z128+Z333+Z422</f>
        <v>0</v>
      </c>
      <c r="AA123" s="243">
        <f>AA128+AA333+AA422</f>
        <v>500</v>
      </c>
      <c r="AB123" s="243" t="e">
        <f t="shared" si="169"/>
        <v>#DIV/0!</v>
      </c>
      <c r="AC123" s="243">
        <f>AC128+AC333+AC422</f>
        <v>0</v>
      </c>
      <c r="AD123" s="243">
        <f>AD128+AD333+AD422</f>
        <v>0</v>
      </c>
      <c r="AE123" s="243" t="e">
        <f t="shared" si="170"/>
        <v>#DIV/0!</v>
      </c>
      <c r="AF123" s="243">
        <f>AF128+AF333+AF422</f>
        <v>0</v>
      </c>
      <c r="AG123" s="243">
        <f>AG128+AG333+AG422</f>
        <v>0</v>
      </c>
      <c r="AH123" s="243" t="e">
        <f t="shared" si="171"/>
        <v>#DIV/0!</v>
      </c>
      <c r="AI123" s="243">
        <f>AI128+AI333+AI422</f>
        <v>631.89999999999986</v>
      </c>
      <c r="AJ123" s="243">
        <f>AJ128+AJ333+AJ422</f>
        <v>0</v>
      </c>
      <c r="AK123" s="243">
        <f t="shared" si="172"/>
        <v>0</v>
      </c>
      <c r="AL123" s="243">
        <f>AL128+AL333+AL422</f>
        <v>0</v>
      </c>
      <c r="AM123" s="243">
        <f>AM128+AM333+AM422</f>
        <v>0</v>
      </c>
      <c r="AN123" s="243" t="e">
        <f t="shared" si="173"/>
        <v>#DIV/0!</v>
      </c>
      <c r="AO123" s="243">
        <f>AO128+AO333+AO422</f>
        <v>8010</v>
      </c>
      <c r="AP123" s="243">
        <f>AP128+AP333+AP422</f>
        <v>0</v>
      </c>
      <c r="AQ123" s="243">
        <f t="shared" si="174"/>
        <v>0</v>
      </c>
      <c r="AR123" s="252"/>
    </row>
    <row r="124" spans="1:44" ht="45.75" customHeight="1">
      <c r="A124" s="318"/>
      <c r="B124" s="318"/>
      <c r="C124" s="317"/>
      <c r="D124" s="243" t="s">
        <v>288</v>
      </c>
      <c r="E124" s="243">
        <f t="shared" si="215"/>
        <v>0</v>
      </c>
      <c r="F124" s="243">
        <f t="shared" si="215"/>
        <v>0</v>
      </c>
      <c r="G124" s="243" t="e">
        <f t="shared" si="162"/>
        <v>#DIV/0!</v>
      </c>
      <c r="H124" s="243">
        <f>H129+H334+H418+H423</f>
        <v>0</v>
      </c>
      <c r="I124" s="243">
        <f>I129+I334+I418+I423</f>
        <v>0</v>
      </c>
      <c r="J124" s="243" t="e">
        <f t="shared" si="163"/>
        <v>#DIV/0!</v>
      </c>
      <c r="K124" s="243">
        <f>K129+K334+K418+K423</f>
        <v>0</v>
      </c>
      <c r="L124" s="243">
        <f>L129+L334+L418+L423</f>
        <v>0</v>
      </c>
      <c r="M124" s="243" t="e">
        <f t="shared" si="164"/>
        <v>#DIV/0!</v>
      </c>
      <c r="N124" s="243">
        <f>N129+N334+N418+N423</f>
        <v>0</v>
      </c>
      <c r="O124" s="243">
        <f>O129+O334+O418+O423</f>
        <v>0</v>
      </c>
      <c r="P124" s="243" t="e">
        <f t="shared" si="165"/>
        <v>#DIV/0!</v>
      </c>
      <c r="Q124" s="243">
        <f>Q129+Q334+Q418+Q423</f>
        <v>0</v>
      </c>
      <c r="R124" s="243">
        <f>R129+R334+R418+R423</f>
        <v>0</v>
      </c>
      <c r="S124" s="243" t="e">
        <f t="shared" si="166"/>
        <v>#DIV/0!</v>
      </c>
      <c r="T124" s="243">
        <f>T129+T334+T418+T423</f>
        <v>0</v>
      </c>
      <c r="U124" s="243">
        <f>U129+U334+U418+U423</f>
        <v>0</v>
      </c>
      <c r="V124" s="243" t="e">
        <f t="shared" si="167"/>
        <v>#DIV/0!</v>
      </c>
      <c r="W124" s="243">
        <f>W129+W334+W418+W423</f>
        <v>0</v>
      </c>
      <c r="X124" s="243">
        <f>X129+X334+X418+X423</f>
        <v>0</v>
      </c>
      <c r="Y124" s="243" t="e">
        <f t="shared" si="168"/>
        <v>#DIV/0!</v>
      </c>
      <c r="Z124" s="243">
        <f>Z129+Z334+Z418+Z423</f>
        <v>0</v>
      </c>
      <c r="AA124" s="243">
        <f>AA129+AA334+AA418+AA423</f>
        <v>0</v>
      </c>
      <c r="AB124" s="243" t="e">
        <f t="shared" si="169"/>
        <v>#DIV/0!</v>
      </c>
      <c r="AC124" s="243">
        <f>AC129+AC334+AC418+AC423</f>
        <v>0</v>
      </c>
      <c r="AD124" s="243">
        <f>AD129+AD334+AD418+AD423</f>
        <v>0</v>
      </c>
      <c r="AE124" s="243" t="e">
        <f t="shared" si="170"/>
        <v>#DIV/0!</v>
      </c>
      <c r="AF124" s="243">
        <f>AF129+AF334+AF418+AF423</f>
        <v>0</v>
      </c>
      <c r="AG124" s="243">
        <f>AG129+AG334+AG418+AG423</f>
        <v>0</v>
      </c>
      <c r="AH124" s="243" t="e">
        <f t="shared" si="171"/>
        <v>#DIV/0!</v>
      </c>
      <c r="AI124" s="243">
        <f>AI129+AI334+AI418+AI423</f>
        <v>0</v>
      </c>
      <c r="AJ124" s="243">
        <f>AJ129+AJ334+AJ418+AJ423</f>
        <v>0</v>
      </c>
      <c r="AK124" s="243" t="e">
        <f t="shared" si="172"/>
        <v>#DIV/0!</v>
      </c>
      <c r="AL124" s="243">
        <f>AL129+AL334+AL418+AL423</f>
        <v>0</v>
      </c>
      <c r="AM124" s="243">
        <f>AM129+AM334+AM418+AM423</f>
        <v>0</v>
      </c>
      <c r="AN124" s="243" t="e">
        <f t="shared" si="173"/>
        <v>#DIV/0!</v>
      </c>
      <c r="AO124" s="243">
        <f>AO129+AO334+AO418+AO423</f>
        <v>0</v>
      </c>
      <c r="AP124" s="243">
        <f>AP129+AP334+AP418+AP423</f>
        <v>0</v>
      </c>
      <c r="AQ124" s="243" t="e">
        <f t="shared" si="174"/>
        <v>#DIV/0!</v>
      </c>
      <c r="AR124" s="252"/>
    </row>
    <row r="125" spans="1:44" ht="27.75" customHeight="1">
      <c r="A125" s="318" t="s">
        <v>6</v>
      </c>
      <c r="B125" s="318" t="s">
        <v>317</v>
      </c>
      <c r="C125" s="317" t="s">
        <v>318</v>
      </c>
      <c r="D125" s="243" t="s">
        <v>287</v>
      </c>
      <c r="E125" s="243">
        <f>E126+E127+E129</f>
        <v>52262.384999999995</v>
      </c>
      <c r="F125" s="243">
        <f>F126+F127+F129</f>
        <v>19240.45</v>
      </c>
      <c r="G125" s="243">
        <f t="shared" si="162"/>
        <v>36.815101339137129</v>
      </c>
      <c r="H125" s="243">
        <f t="shared" ref="H125:I125" si="216">H126+H127+H129</f>
        <v>0</v>
      </c>
      <c r="I125" s="243">
        <f t="shared" si="216"/>
        <v>0</v>
      </c>
      <c r="J125" s="243" t="e">
        <f t="shared" si="163"/>
        <v>#DIV/0!</v>
      </c>
      <c r="K125" s="243">
        <f t="shared" ref="K125:L125" si="217">K126+K127+K129</f>
        <v>0</v>
      </c>
      <c r="L125" s="243">
        <f t="shared" si="217"/>
        <v>0</v>
      </c>
      <c r="M125" s="243" t="e">
        <f t="shared" si="164"/>
        <v>#DIV/0!</v>
      </c>
      <c r="N125" s="243">
        <f t="shared" ref="N125:O125" si="218">N126+N127+N129</f>
        <v>2568.5</v>
      </c>
      <c r="O125" s="243">
        <f t="shared" si="218"/>
        <v>2568.5</v>
      </c>
      <c r="P125" s="243">
        <f t="shared" si="165"/>
        <v>100</v>
      </c>
      <c r="Q125" s="243">
        <f t="shared" ref="Q125:R125" si="219">Q126+Q127+Q129</f>
        <v>2626.7300000000005</v>
      </c>
      <c r="R125" s="243">
        <f t="shared" si="219"/>
        <v>2626.7300000000005</v>
      </c>
      <c r="S125" s="243">
        <f t="shared" si="166"/>
        <v>100</v>
      </c>
      <c r="T125" s="243">
        <f t="shared" ref="T125:U125" si="220">T126+T127+T129</f>
        <v>0</v>
      </c>
      <c r="U125" s="243">
        <f t="shared" si="220"/>
        <v>91</v>
      </c>
      <c r="V125" s="243" t="e">
        <f t="shared" si="167"/>
        <v>#DIV/0!</v>
      </c>
      <c r="W125" s="243">
        <f t="shared" ref="W125:X125" si="221">W126+W127+W129</f>
        <v>427.57</v>
      </c>
      <c r="X125" s="243">
        <f t="shared" si="221"/>
        <v>544.34</v>
      </c>
      <c r="Y125" s="243">
        <f t="shared" si="168"/>
        <v>127.31014804593401</v>
      </c>
      <c r="Z125" s="243">
        <f t="shared" ref="Z125:AA125" si="222">Z126+Z127+Z129</f>
        <v>0</v>
      </c>
      <c r="AA125" s="243">
        <f t="shared" si="222"/>
        <v>13409.880000000001</v>
      </c>
      <c r="AB125" s="243" t="e">
        <f t="shared" si="169"/>
        <v>#DIV/0!</v>
      </c>
      <c r="AC125" s="243">
        <f t="shared" ref="AC125:AD125" si="223">AC126+AC127+AC129</f>
        <v>0</v>
      </c>
      <c r="AD125" s="243">
        <f t="shared" si="223"/>
        <v>0</v>
      </c>
      <c r="AE125" s="243" t="e">
        <f t="shared" si="170"/>
        <v>#DIV/0!</v>
      </c>
      <c r="AF125" s="243">
        <f t="shared" ref="AF125:AG125" si="224">AF126+AF127+AF129</f>
        <v>0</v>
      </c>
      <c r="AG125" s="243">
        <f t="shared" si="224"/>
        <v>0</v>
      </c>
      <c r="AH125" s="243" t="e">
        <f t="shared" si="171"/>
        <v>#DIV/0!</v>
      </c>
      <c r="AI125" s="243">
        <f t="shared" ref="AI125:AJ125" si="225">AI126+AI127+AI129</f>
        <v>16977.460000000003</v>
      </c>
      <c r="AJ125" s="243">
        <f t="shared" si="225"/>
        <v>0</v>
      </c>
      <c r="AK125" s="243">
        <f t="shared" si="172"/>
        <v>0</v>
      </c>
      <c r="AL125" s="243">
        <f t="shared" ref="AL125:AM125" si="226">AL126+AL127+AL129</f>
        <v>12025.3</v>
      </c>
      <c r="AM125" s="243">
        <f t="shared" si="226"/>
        <v>0</v>
      </c>
      <c r="AN125" s="243">
        <f t="shared" si="173"/>
        <v>0</v>
      </c>
      <c r="AO125" s="243">
        <f t="shared" ref="AO125:AP125" si="227">AO126+AO127+AO129</f>
        <v>17636.825000000001</v>
      </c>
      <c r="AP125" s="243">
        <f t="shared" si="227"/>
        <v>0</v>
      </c>
      <c r="AQ125" s="243">
        <f t="shared" si="174"/>
        <v>0</v>
      </c>
      <c r="AR125" s="252"/>
    </row>
    <row r="126" spans="1:44" ht="31.2">
      <c r="A126" s="318"/>
      <c r="B126" s="318"/>
      <c r="C126" s="317"/>
      <c r="D126" s="243" t="s">
        <v>2</v>
      </c>
      <c r="E126" s="243">
        <f>H126+K126+N126+Q126+T126+W126+Z126+AC126+AF126+AI126+AL126+AO126</f>
        <v>0</v>
      </c>
      <c r="F126" s="243">
        <f t="shared" ref="F126:F129" si="228">I126+L126+O126+R126+U126+X126+AA126+AD126+AG126+AJ126+AP126</f>
        <v>0</v>
      </c>
      <c r="G126" s="243" t="e">
        <f t="shared" si="162"/>
        <v>#DIV/0!</v>
      </c>
      <c r="H126" s="243">
        <f t="shared" ref="H126:I129" si="229">H131+H136+H141+H146+H151+H156+H161+H166+H171+H176+H181+H186+H191+H196+H201+H206+H211+H216+H221+H226+H231+H236+H241+H246+H326</f>
        <v>0</v>
      </c>
      <c r="I126" s="243">
        <f t="shared" si="229"/>
        <v>0</v>
      </c>
      <c r="J126" s="243" t="e">
        <f t="shared" si="163"/>
        <v>#DIV/0!</v>
      </c>
      <c r="K126" s="243">
        <f t="shared" ref="K126:L129" si="230">K131+K136+K141+K146+K151+K156+K161+K166+K171+K176+K181+K186+K191+K196+K201+K206+K211+K216+K221+K226+K231+K236+K241+K246+K326</f>
        <v>0</v>
      </c>
      <c r="L126" s="243">
        <f t="shared" si="230"/>
        <v>0</v>
      </c>
      <c r="M126" s="243" t="e">
        <f t="shared" si="164"/>
        <v>#DIV/0!</v>
      </c>
      <c r="N126" s="243">
        <f t="shared" ref="N126:O129" si="231">N131+N136+N141+N146+N151+N156+N161+N166+N171+N176+N181+N186+N191+N196+N201+N206+N211+N216+N221+N226+N231+N236+N241+N246+N326</f>
        <v>0</v>
      </c>
      <c r="O126" s="243">
        <f t="shared" si="231"/>
        <v>0</v>
      </c>
      <c r="P126" s="243" t="e">
        <f t="shared" si="165"/>
        <v>#DIV/0!</v>
      </c>
      <c r="Q126" s="243">
        <f t="shared" ref="Q126:R129" si="232">Q131+Q136+Q141+Q146+Q151+Q156+Q161+Q166+Q171+Q176+Q181+Q186+Q191+Q196+Q201+Q206+Q211+Q216+Q221+Q226+Q231+Q236+Q241+Q246+Q326</f>
        <v>0</v>
      </c>
      <c r="R126" s="243">
        <f t="shared" si="232"/>
        <v>0</v>
      </c>
      <c r="S126" s="243" t="e">
        <f t="shared" si="166"/>
        <v>#DIV/0!</v>
      </c>
      <c r="T126" s="243">
        <f t="shared" ref="T126:U129" si="233">T131+T136+T141+T146+T151+T156+T161+T166+T171+T176+T181+T186+T191+T196+T201+T206+T211+T216+T221+T226+T231+T236+T241+T246+T326</f>
        <v>0</v>
      </c>
      <c r="U126" s="243">
        <f t="shared" si="233"/>
        <v>0</v>
      </c>
      <c r="V126" s="243" t="e">
        <f t="shared" si="167"/>
        <v>#DIV/0!</v>
      </c>
      <c r="W126" s="243">
        <f t="shared" ref="W126:X129" si="234">W131+W136+W141+W146+W151+W156+W161+W166+W171+W176+W181+W186+W191+W196+W201+W206+W211+W216+W221+W226+W231+W236+W241+W246+W326</f>
        <v>0</v>
      </c>
      <c r="X126" s="243">
        <f t="shared" si="234"/>
        <v>0</v>
      </c>
      <c r="Y126" s="243" t="e">
        <f t="shared" si="168"/>
        <v>#DIV/0!</v>
      </c>
      <c r="Z126" s="243">
        <f t="shared" ref="Z126:AA129" si="235">Z131+Z136+Z141+Z146+Z151+Z156+Z161+Z166+Z171+Z176+Z181+Z186+Z191+Z196+Z201+Z206+Z211+Z216+Z221+Z226+Z231+Z236+Z241+Z246+Z326</f>
        <v>0</v>
      </c>
      <c r="AA126" s="243">
        <f t="shared" si="235"/>
        <v>0</v>
      </c>
      <c r="AB126" s="243" t="e">
        <f t="shared" si="169"/>
        <v>#DIV/0!</v>
      </c>
      <c r="AC126" s="243">
        <f t="shared" ref="AC126:AD129" si="236">AC131+AC136+AC141+AC146+AC151+AC156+AC161+AC166+AC171+AC176+AC181+AC186+AC191+AC196+AC201+AC206+AC211+AC216+AC221+AC226+AC231+AC236+AC241+AC246+AC326</f>
        <v>0</v>
      </c>
      <c r="AD126" s="243">
        <f t="shared" si="236"/>
        <v>0</v>
      </c>
      <c r="AE126" s="243" t="e">
        <f t="shared" si="170"/>
        <v>#DIV/0!</v>
      </c>
      <c r="AF126" s="243">
        <f t="shared" ref="AF126:AG129" si="237">AF131+AF136+AF141+AF146+AF151+AF156+AF161+AF166+AF171+AF176+AF181+AF186+AF191+AF196+AF201+AF206+AF211+AF216+AF221+AF226+AF231+AF236+AF241+AF246+AF326</f>
        <v>0</v>
      </c>
      <c r="AG126" s="243">
        <f t="shared" si="237"/>
        <v>0</v>
      </c>
      <c r="AH126" s="243" t="e">
        <f t="shared" si="171"/>
        <v>#DIV/0!</v>
      </c>
      <c r="AI126" s="243">
        <f t="shared" ref="AI126:AJ129" si="238">AI131+AI136+AI141+AI146+AI151+AI156+AI161+AI166+AI171+AI176+AI181+AI186+AI191+AI196+AI201+AI206+AI211+AI216+AI221+AI226+AI231+AI236+AI241+AI246+AI326</f>
        <v>0</v>
      </c>
      <c r="AJ126" s="243">
        <f t="shared" si="238"/>
        <v>0</v>
      </c>
      <c r="AK126" s="243" t="e">
        <f t="shared" si="172"/>
        <v>#DIV/0!</v>
      </c>
      <c r="AL126" s="243">
        <f>AL131+AL136+AL141+AL146+AL151+AL156+AL161+AL166+AL171+AL176+AL181+AL186+AL191+AL196+AL201+AL206+AL211+AL216+AL221+AL226+AL231+AL236+AL241+AL246+AL326</f>
        <v>0</v>
      </c>
      <c r="AM126" s="243">
        <f>AM131+AM136+AM141+AM146+AM151+AM156+AM161+AM166+AM171+AM176+AM181+AM186+AM191+AM196+AM201+AM206+AM211+AM216+AM221+AM226+AM231+AM236+AM241+AM246+AM326</f>
        <v>0</v>
      </c>
      <c r="AN126" s="243" t="e">
        <f t="shared" si="173"/>
        <v>#DIV/0!</v>
      </c>
      <c r="AO126" s="243">
        <v>0</v>
      </c>
      <c r="AP126" s="243">
        <f>AP131+AP136+AP141+AP146+AP151+AP156+AP161+AP166+AP171+AP176+AP181+AP186+AP191+AP196+AP201+AP206+AP211+AP216+AP221+AP226+AP231+AP236+AP241+AP246+AP326</f>
        <v>0</v>
      </c>
      <c r="AQ126" s="243" t="e">
        <f t="shared" si="174"/>
        <v>#DIV/0!</v>
      </c>
      <c r="AR126" s="252"/>
    </row>
    <row r="127" spans="1:44" ht="21.75" customHeight="1">
      <c r="A127" s="318"/>
      <c r="B127" s="318"/>
      <c r="C127" s="317"/>
      <c r="D127" s="243" t="s">
        <v>43</v>
      </c>
      <c r="E127" s="243">
        <f t="shared" ref="E127:E129" si="239">H127+K127+N127+Q127+T127+W127+Z127+AC127+AF127+AI127+AL127+AO127</f>
        <v>52262.384999999995</v>
      </c>
      <c r="F127" s="243">
        <f t="shared" si="228"/>
        <v>19240.45</v>
      </c>
      <c r="G127" s="243">
        <f t="shared" si="162"/>
        <v>36.815101339137129</v>
      </c>
      <c r="H127" s="243">
        <f t="shared" si="229"/>
        <v>0</v>
      </c>
      <c r="I127" s="243">
        <f t="shared" si="229"/>
        <v>0</v>
      </c>
      <c r="J127" s="243" t="e">
        <f t="shared" si="163"/>
        <v>#DIV/0!</v>
      </c>
      <c r="K127" s="243">
        <f t="shared" si="230"/>
        <v>0</v>
      </c>
      <c r="L127" s="243">
        <f t="shared" si="230"/>
        <v>0</v>
      </c>
      <c r="M127" s="243" t="e">
        <f t="shared" si="164"/>
        <v>#DIV/0!</v>
      </c>
      <c r="N127" s="243">
        <f t="shared" si="231"/>
        <v>2568.5</v>
      </c>
      <c r="O127" s="243">
        <f t="shared" si="231"/>
        <v>2568.5</v>
      </c>
      <c r="P127" s="243">
        <f t="shared" si="165"/>
        <v>100</v>
      </c>
      <c r="Q127" s="243">
        <f t="shared" si="232"/>
        <v>2626.7300000000005</v>
      </c>
      <c r="R127" s="243">
        <f t="shared" si="232"/>
        <v>2626.7300000000005</v>
      </c>
      <c r="S127" s="243">
        <f t="shared" si="166"/>
        <v>100</v>
      </c>
      <c r="T127" s="243">
        <f t="shared" si="233"/>
        <v>0</v>
      </c>
      <c r="U127" s="243">
        <f t="shared" si="233"/>
        <v>91</v>
      </c>
      <c r="V127" s="243" t="e">
        <f t="shared" si="167"/>
        <v>#DIV/0!</v>
      </c>
      <c r="W127" s="243">
        <f t="shared" si="234"/>
        <v>427.57</v>
      </c>
      <c r="X127" s="243">
        <f t="shared" si="234"/>
        <v>544.34</v>
      </c>
      <c r="Y127" s="243">
        <f t="shared" si="168"/>
        <v>127.31014804593401</v>
      </c>
      <c r="Z127" s="243">
        <f t="shared" si="235"/>
        <v>0</v>
      </c>
      <c r="AA127" s="243">
        <f>AA132+AA137+AA142+AA147+AA152+AA157+AA162+AA167+AA172+AA177+AA182+AA187+AA192+AA197+AA202+AA207+AA212+AA217+AA222+AA227+AA232+AA237+AA242+AA247+AA327+AA302+AA312</f>
        <v>13409.880000000001</v>
      </c>
      <c r="AB127" s="243" t="e">
        <f t="shared" si="169"/>
        <v>#DIV/0!</v>
      </c>
      <c r="AC127" s="243">
        <f t="shared" si="236"/>
        <v>0</v>
      </c>
      <c r="AD127" s="243">
        <f t="shared" si="236"/>
        <v>0</v>
      </c>
      <c r="AE127" s="243" t="e">
        <f t="shared" si="170"/>
        <v>#DIV/0!</v>
      </c>
      <c r="AF127" s="243">
        <f t="shared" si="237"/>
        <v>0</v>
      </c>
      <c r="AG127" s="243">
        <f t="shared" si="237"/>
        <v>0</v>
      </c>
      <c r="AH127" s="243" t="e">
        <f t="shared" si="171"/>
        <v>#DIV/0!</v>
      </c>
      <c r="AI127" s="243">
        <f t="shared" si="238"/>
        <v>16977.460000000003</v>
      </c>
      <c r="AJ127" s="243">
        <f t="shared" si="238"/>
        <v>0</v>
      </c>
      <c r="AK127" s="243">
        <f t="shared" si="172"/>
        <v>0</v>
      </c>
      <c r="AL127" s="243">
        <f>AL132+AL137+AL142+AL147+AL152+AL157+AL162+AL167+AL172+AL177+AL182+AL187+AL192+AL197+AL202+AL207+AL212+AL217+AL222+AL227+AL232+AL237+AL242+AL247+AL327+AL262+AL267+AL272+AL277+AL282+AL287+AL292+AL297+AL302+AL307+AL312+AL317</f>
        <v>12025.3</v>
      </c>
      <c r="AM127" s="243">
        <f>AM132+AM137+AM142+AM147+AM152+AM157+AM162+AM167+AM172+AM177+AM182+AM187+AM192+AM197+AM202+AM207+AM212+AM217+AM222+AM227+AM232+AM237+AM242+AM247+AM327</f>
        <v>0</v>
      </c>
      <c r="AN127" s="243">
        <f t="shared" si="173"/>
        <v>0</v>
      </c>
      <c r="AO127" s="243">
        <f>AO132+AO137+AO142+AO147+AO152+AO157+AO162+AO167+AO172+AO177+AO182+AO187+AO192+AO197+AO202+AO207+AO212+AO217+AO222+AO227+AO232+AO237+AO242+AO247+AO327+AO317</f>
        <v>17636.825000000001</v>
      </c>
      <c r="AP127" s="243">
        <f>AP132+AP137+AP142+AP147+AP152+AP157+AP162+AP167+AP172+AP177+AP182+AP187+AP192+AP197+AP202+AP207+AP212+AP217+AP222+AP227+AP232+AP237+AP242+AP247+AP327</f>
        <v>0</v>
      </c>
      <c r="AQ127" s="243">
        <f t="shared" si="174"/>
        <v>0</v>
      </c>
      <c r="AR127" s="252"/>
    </row>
    <row r="128" spans="1:44" ht="46.8">
      <c r="A128" s="318"/>
      <c r="B128" s="318"/>
      <c r="C128" s="317"/>
      <c r="D128" s="243" t="s">
        <v>283</v>
      </c>
      <c r="E128" s="243">
        <f t="shared" si="239"/>
        <v>1285.0999999999999</v>
      </c>
      <c r="F128" s="243">
        <f t="shared" si="228"/>
        <v>643.20000000000005</v>
      </c>
      <c r="G128" s="243">
        <f t="shared" si="162"/>
        <v>50.050579721422459</v>
      </c>
      <c r="H128" s="243">
        <f t="shared" si="229"/>
        <v>0</v>
      </c>
      <c r="I128" s="243">
        <f t="shared" si="229"/>
        <v>0</v>
      </c>
      <c r="J128" s="243" t="e">
        <f t="shared" si="163"/>
        <v>#DIV/0!</v>
      </c>
      <c r="K128" s="243">
        <f t="shared" si="230"/>
        <v>0</v>
      </c>
      <c r="L128" s="243">
        <f t="shared" si="230"/>
        <v>0</v>
      </c>
      <c r="M128" s="243" t="e">
        <f t="shared" si="164"/>
        <v>#DIV/0!</v>
      </c>
      <c r="N128" s="243">
        <f t="shared" si="231"/>
        <v>0</v>
      </c>
      <c r="O128" s="243">
        <f t="shared" si="231"/>
        <v>0</v>
      </c>
      <c r="P128" s="243" t="e">
        <f t="shared" si="165"/>
        <v>#DIV/0!</v>
      </c>
      <c r="Q128" s="243">
        <f t="shared" si="232"/>
        <v>643.20000000000005</v>
      </c>
      <c r="R128" s="243">
        <f t="shared" si="232"/>
        <v>643.20000000000005</v>
      </c>
      <c r="S128" s="243">
        <f t="shared" si="166"/>
        <v>100</v>
      </c>
      <c r="T128" s="243">
        <f t="shared" si="233"/>
        <v>0</v>
      </c>
      <c r="U128" s="243">
        <f t="shared" si="233"/>
        <v>0</v>
      </c>
      <c r="V128" s="243" t="e">
        <f t="shared" si="167"/>
        <v>#DIV/0!</v>
      </c>
      <c r="W128" s="243">
        <f t="shared" si="234"/>
        <v>0</v>
      </c>
      <c r="X128" s="243">
        <f t="shared" si="234"/>
        <v>0</v>
      </c>
      <c r="Y128" s="243" t="e">
        <f t="shared" si="168"/>
        <v>#DIV/0!</v>
      </c>
      <c r="Z128" s="243">
        <f t="shared" si="235"/>
        <v>0</v>
      </c>
      <c r="AA128" s="243">
        <f t="shared" si="235"/>
        <v>0</v>
      </c>
      <c r="AB128" s="243" t="e">
        <f t="shared" si="169"/>
        <v>#DIV/0!</v>
      </c>
      <c r="AC128" s="243">
        <f t="shared" si="236"/>
        <v>0</v>
      </c>
      <c r="AD128" s="243">
        <f t="shared" si="236"/>
        <v>0</v>
      </c>
      <c r="AE128" s="243" t="e">
        <f t="shared" si="170"/>
        <v>#DIV/0!</v>
      </c>
      <c r="AF128" s="243">
        <f t="shared" si="237"/>
        <v>0</v>
      </c>
      <c r="AG128" s="243">
        <f t="shared" si="237"/>
        <v>0</v>
      </c>
      <c r="AH128" s="243" t="e">
        <f t="shared" si="171"/>
        <v>#DIV/0!</v>
      </c>
      <c r="AI128" s="243">
        <f t="shared" si="238"/>
        <v>631.89999999999986</v>
      </c>
      <c r="AJ128" s="243">
        <f t="shared" si="238"/>
        <v>0</v>
      </c>
      <c r="AK128" s="243">
        <f t="shared" si="172"/>
        <v>0</v>
      </c>
      <c r="AL128" s="243">
        <f>AL133+AL138+AL143+AL148+AL153+AL158+AL163+AL168+AL173+AL178+AL183+AL188+AL193+AL198+AL203+AL208+AL213+AL218+AL223+AL228+AL233+AL238+AL243+AL248+AL328</f>
        <v>0</v>
      </c>
      <c r="AM128" s="243">
        <f>AM133+AM138+AM143+AM148+AM153+AM158+AM163+AM168+AM173+AM178+AM183+AM188+AM193+AM198+AM203+AM208+AM213+AM218+AM223+AM228+AM233+AM238+AM243+AM248+AM328</f>
        <v>0</v>
      </c>
      <c r="AN128" s="243" t="e">
        <f t="shared" si="173"/>
        <v>#DIV/0!</v>
      </c>
      <c r="AO128" s="243">
        <f>AO133+AO138+AO143+AO148+AO153+AO158+AO163+AO168+AO173+AO178+AO183+AO188+AO193+AO198+AO203+AO208+AO213+AO218+AO223+AO228+AO233+AO238+AO243+AO248+AO328</f>
        <v>10</v>
      </c>
      <c r="AP128" s="243">
        <f>AP133+AP138+AP143+AP148+AP153+AP158+AP163+AP168+AP173+AP178+AP183+AP188+AP193+AP198+AP203+AP208+AP213+AP218+AP223+AP228+AP233+AP238+AP243+AP248+AP328</f>
        <v>0</v>
      </c>
      <c r="AQ128" s="243">
        <f t="shared" si="174"/>
        <v>0</v>
      </c>
      <c r="AR128" s="252"/>
    </row>
    <row r="129" spans="1:44" ht="31.2">
      <c r="A129" s="318"/>
      <c r="B129" s="318"/>
      <c r="C129" s="317"/>
      <c r="D129" s="243" t="s">
        <v>288</v>
      </c>
      <c r="E129" s="243">
        <f t="shared" si="239"/>
        <v>0</v>
      </c>
      <c r="F129" s="243">
        <f t="shared" si="228"/>
        <v>0</v>
      </c>
      <c r="G129" s="243" t="e">
        <f t="shared" si="162"/>
        <v>#DIV/0!</v>
      </c>
      <c r="H129" s="243">
        <f t="shared" si="229"/>
        <v>0</v>
      </c>
      <c r="I129" s="243">
        <f t="shared" si="229"/>
        <v>0</v>
      </c>
      <c r="J129" s="243" t="e">
        <f t="shared" si="163"/>
        <v>#DIV/0!</v>
      </c>
      <c r="K129" s="243">
        <f t="shared" si="230"/>
        <v>0</v>
      </c>
      <c r="L129" s="243">
        <f t="shared" si="230"/>
        <v>0</v>
      </c>
      <c r="M129" s="243" t="e">
        <f t="shared" si="164"/>
        <v>#DIV/0!</v>
      </c>
      <c r="N129" s="243">
        <f t="shared" si="231"/>
        <v>0</v>
      </c>
      <c r="O129" s="243">
        <f t="shared" si="231"/>
        <v>0</v>
      </c>
      <c r="P129" s="243" t="e">
        <f t="shared" si="165"/>
        <v>#DIV/0!</v>
      </c>
      <c r="Q129" s="243">
        <f t="shared" si="232"/>
        <v>0</v>
      </c>
      <c r="R129" s="243">
        <f t="shared" si="232"/>
        <v>0</v>
      </c>
      <c r="S129" s="243" t="e">
        <f t="shared" si="166"/>
        <v>#DIV/0!</v>
      </c>
      <c r="T129" s="243">
        <f t="shared" si="233"/>
        <v>0</v>
      </c>
      <c r="U129" s="243">
        <f t="shared" si="233"/>
        <v>0</v>
      </c>
      <c r="V129" s="243" t="e">
        <f t="shared" si="167"/>
        <v>#DIV/0!</v>
      </c>
      <c r="W129" s="243">
        <f t="shared" si="234"/>
        <v>0</v>
      </c>
      <c r="X129" s="243">
        <f t="shared" si="234"/>
        <v>0</v>
      </c>
      <c r="Y129" s="243" t="e">
        <f t="shared" si="168"/>
        <v>#DIV/0!</v>
      </c>
      <c r="Z129" s="243">
        <f t="shared" si="235"/>
        <v>0</v>
      </c>
      <c r="AA129" s="243">
        <f t="shared" si="235"/>
        <v>0</v>
      </c>
      <c r="AB129" s="243" t="e">
        <f t="shared" si="169"/>
        <v>#DIV/0!</v>
      </c>
      <c r="AC129" s="243">
        <f t="shared" si="236"/>
        <v>0</v>
      </c>
      <c r="AD129" s="243">
        <f t="shared" si="236"/>
        <v>0</v>
      </c>
      <c r="AE129" s="243" t="e">
        <f t="shared" si="170"/>
        <v>#DIV/0!</v>
      </c>
      <c r="AF129" s="243">
        <f t="shared" si="237"/>
        <v>0</v>
      </c>
      <c r="AG129" s="243">
        <f t="shared" si="237"/>
        <v>0</v>
      </c>
      <c r="AH129" s="243" t="e">
        <f t="shared" si="171"/>
        <v>#DIV/0!</v>
      </c>
      <c r="AI129" s="243">
        <f t="shared" si="238"/>
        <v>0</v>
      </c>
      <c r="AJ129" s="243">
        <f t="shared" si="238"/>
        <v>0</v>
      </c>
      <c r="AK129" s="243" t="e">
        <f t="shared" si="172"/>
        <v>#DIV/0!</v>
      </c>
      <c r="AL129" s="243">
        <f>AL134+AL139+AL144+AL149+AL154+AL159+AL164+AL169+AL174+AL179+AL184+AL189+AL194+AL199+AL204+AL209+AL214+AL219+AL224+AL229+AL234+AL239+AL244+AL249+AL329</f>
        <v>0</v>
      </c>
      <c r="AM129" s="243">
        <f>AM134+AM139+AM144+AM149+AM154+AM159+AM164+AM169+AM174+AM179+AM184+AM189+AM194+AM199+AM204+AM209+AM214+AM219+AM224+AM229+AM234+AM239+AM244+AM249+AM329</f>
        <v>0</v>
      </c>
      <c r="AN129" s="243" t="e">
        <f t="shared" si="173"/>
        <v>#DIV/0!</v>
      </c>
      <c r="AO129" s="243">
        <f>AO134+AO139+AO144+AO149+AO154+AO159+AO164+AO169+AO174+AO179+AO184+AO189+AO194+AO199+AO204+AO209+AO214+AO219+AO224+AO229+AO234+AO239+AO244+AO249+AO329</f>
        <v>0</v>
      </c>
      <c r="AP129" s="243">
        <f>AP134+AP139+AP144+AP149+AP154+AP159+AP164+AP169+AP174+AP179+AP184+AP189+AP194+AP199+AP204+AP209+AP214+AP219+AP224+AP229+AP234+AP239+AP244+AP249+AP329</f>
        <v>0</v>
      </c>
      <c r="AQ129" s="243" t="e">
        <f t="shared" si="174"/>
        <v>#DIV/0!</v>
      </c>
      <c r="AR129" s="252"/>
    </row>
    <row r="130" spans="1:44" ht="19.8" customHeight="1">
      <c r="A130" s="318" t="s">
        <v>263</v>
      </c>
      <c r="B130" s="318" t="s">
        <v>334</v>
      </c>
      <c r="C130" s="317" t="s">
        <v>318</v>
      </c>
      <c r="D130" s="243" t="s">
        <v>287</v>
      </c>
      <c r="E130" s="243">
        <f>E131+E132+E134</f>
        <v>10.4</v>
      </c>
      <c r="F130" s="243">
        <f t="shared" ref="F130" si="240">F131+F132+F134</f>
        <v>0</v>
      </c>
      <c r="G130" s="243">
        <f t="shared" si="162"/>
        <v>0</v>
      </c>
      <c r="H130" s="243">
        <f t="shared" ref="H130:I130" si="241">H131+H132+H134</f>
        <v>0</v>
      </c>
      <c r="I130" s="243">
        <f t="shared" si="241"/>
        <v>0</v>
      </c>
      <c r="J130" s="243" t="e">
        <f t="shared" si="163"/>
        <v>#DIV/0!</v>
      </c>
      <c r="K130" s="243">
        <f t="shared" ref="K130:L130" si="242">K131+K132+K134</f>
        <v>0</v>
      </c>
      <c r="L130" s="243">
        <f t="shared" si="242"/>
        <v>0</v>
      </c>
      <c r="M130" s="243" t="e">
        <f t="shared" si="164"/>
        <v>#DIV/0!</v>
      </c>
      <c r="N130" s="243">
        <f t="shared" ref="N130:O130" si="243">N131+N132+N134</f>
        <v>0</v>
      </c>
      <c r="O130" s="243">
        <f t="shared" si="243"/>
        <v>0</v>
      </c>
      <c r="P130" s="243" t="e">
        <f t="shared" si="165"/>
        <v>#DIV/0!</v>
      </c>
      <c r="Q130" s="243">
        <f t="shared" ref="Q130:R130" si="244">Q131+Q132+Q134</f>
        <v>0</v>
      </c>
      <c r="R130" s="243">
        <f t="shared" si="244"/>
        <v>0</v>
      </c>
      <c r="S130" s="243" t="e">
        <f t="shared" si="166"/>
        <v>#DIV/0!</v>
      </c>
      <c r="T130" s="243">
        <f t="shared" ref="T130:U130" si="245">T131+T132+T134</f>
        <v>0</v>
      </c>
      <c r="U130" s="243">
        <f t="shared" si="245"/>
        <v>0</v>
      </c>
      <c r="V130" s="243" t="e">
        <f t="shared" si="167"/>
        <v>#DIV/0!</v>
      </c>
      <c r="W130" s="243">
        <f t="shared" ref="W130:X130" si="246">W131+W132+W134</f>
        <v>0</v>
      </c>
      <c r="X130" s="243">
        <f t="shared" si="246"/>
        <v>0</v>
      </c>
      <c r="Y130" s="243" t="e">
        <f t="shared" si="168"/>
        <v>#DIV/0!</v>
      </c>
      <c r="Z130" s="243">
        <f t="shared" ref="Z130:AA130" si="247">Z131+Z132+Z134</f>
        <v>0</v>
      </c>
      <c r="AA130" s="243">
        <f t="shared" si="247"/>
        <v>0</v>
      </c>
      <c r="AB130" s="243" t="e">
        <f t="shared" si="169"/>
        <v>#DIV/0!</v>
      </c>
      <c r="AC130" s="243">
        <f t="shared" ref="AC130:AD130" si="248">AC131+AC132+AC134</f>
        <v>0</v>
      </c>
      <c r="AD130" s="243">
        <f t="shared" si="248"/>
        <v>0</v>
      </c>
      <c r="AE130" s="243" t="e">
        <f t="shared" si="170"/>
        <v>#DIV/0!</v>
      </c>
      <c r="AF130" s="243">
        <f t="shared" ref="AF130:AG130" si="249">AF131+AF132+AF134</f>
        <v>0</v>
      </c>
      <c r="AG130" s="243">
        <f t="shared" si="249"/>
        <v>0</v>
      </c>
      <c r="AH130" s="243" t="e">
        <f t="shared" si="171"/>
        <v>#DIV/0!</v>
      </c>
      <c r="AI130" s="243">
        <f t="shared" ref="AI130:AJ130" si="250">AI131+AI132+AI134</f>
        <v>10.4</v>
      </c>
      <c r="AJ130" s="243">
        <f t="shared" si="250"/>
        <v>0</v>
      </c>
      <c r="AK130" s="243">
        <f t="shared" si="172"/>
        <v>0</v>
      </c>
      <c r="AL130" s="243">
        <f t="shared" ref="AL130:AM130" si="251">AL131+AL132+AL134</f>
        <v>0</v>
      </c>
      <c r="AM130" s="243">
        <f t="shared" si="251"/>
        <v>0</v>
      </c>
      <c r="AN130" s="243" t="e">
        <f t="shared" si="173"/>
        <v>#DIV/0!</v>
      </c>
      <c r="AO130" s="243">
        <f t="shared" ref="AO130:AP130" si="252">AO131+AO132+AO134</f>
        <v>0</v>
      </c>
      <c r="AP130" s="243">
        <f t="shared" si="252"/>
        <v>0</v>
      </c>
      <c r="AQ130" s="243" t="e">
        <f>(AP130/AO130)*100</f>
        <v>#DIV/0!</v>
      </c>
      <c r="AR130" s="252"/>
    </row>
    <row r="131" spans="1:44" ht="31.2">
      <c r="A131" s="318"/>
      <c r="B131" s="318"/>
      <c r="C131" s="317"/>
      <c r="D131" s="243" t="s">
        <v>2</v>
      </c>
      <c r="E131" s="243">
        <f>H131+K131+N131+Q131+T131+W131+Z131+AC131+AF131+AI131+AL131+AO131</f>
        <v>0</v>
      </c>
      <c r="F131" s="243">
        <f t="shared" ref="F131:F134" si="253">I131+L131+O131+R131+U131+X131+AA131+AD131+AG131+AJ131+AM131+AP131</f>
        <v>0</v>
      </c>
      <c r="G131" s="243" t="e">
        <f t="shared" si="162"/>
        <v>#DIV/0!</v>
      </c>
      <c r="H131" s="252">
        <v>0</v>
      </c>
      <c r="I131" s="252"/>
      <c r="J131" s="243" t="e">
        <f t="shared" si="163"/>
        <v>#DIV/0!</v>
      </c>
      <c r="K131" s="252">
        <v>0</v>
      </c>
      <c r="L131" s="252"/>
      <c r="M131" s="243" t="e">
        <f t="shared" si="164"/>
        <v>#DIV/0!</v>
      </c>
      <c r="N131" s="252">
        <v>0</v>
      </c>
      <c r="O131" s="252"/>
      <c r="P131" s="243" t="e">
        <f t="shared" si="165"/>
        <v>#DIV/0!</v>
      </c>
      <c r="Q131" s="252">
        <v>0</v>
      </c>
      <c r="R131" s="252"/>
      <c r="S131" s="243" t="e">
        <f t="shared" si="166"/>
        <v>#DIV/0!</v>
      </c>
      <c r="T131" s="252">
        <v>0</v>
      </c>
      <c r="U131" s="252"/>
      <c r="V131" s="243" t="e">
        <f t="shared" si="167"/>
        <v>#DIV/0!</v>
      </c>
      <c r="W131" s="252">
        <v>0</v>
      </c>
      <c r="X131" s="252"/>
      <c r="Y131" s="243" t="e">
        <f t="shared" si="168"/>
        <v>#DIV/0!</v>
      </c>
      <c r="Z131" s="252">
        <v>0</v>
      </c>
      <c r="AA131" s="252"/>
      <c r="AB131" s="243" t="e">
        <f t="shared" si="169"/>
        <v>#DIV/0!</v>
      </c>
      <c r="AC131" s="252">
        <v>0</v>
      </c>
      <c r="AD131" s="252"/>
      <c r="AE131" s="243" t="e">
        <f t="shared" si="170"/>
        <v>#DIV/0!</v>
      </c>
      <c r="AF131" s="252">
        <v>0</v>
      </c>
      <c r="AG131" s="252">
        <v>0</v>
      </c>
      <c r="AH131" s="243" t="e">
        <f t="shared" si="171"/>
        <v>#DIV/0!</v>
      </c>
      <c r="AI131" s="252">
        <v>0</v>
      </c>
      <c r="AJ131" s="252"/>
      <c r="AK131" s="243" t="e">
        <f t="shared" si="172"/>
        <v>#DIV/0!</v>
      </c>
      <c r="AL131" s="252">
        <v>0</v>
      </c>
      <c r="AM131" s="252"/>
      <c r="AN131" s="243" t="e">
        <f t="shared" si="173"/>
        <v>#DIV/0!</v>
      </c>
      <c r="AO131" s="252">
        <v>0</v>
      </c>
      <c r="AP131" s="252"/>
      <c r="AQ131" s="243" t="e">
        <f>(AP131/AO131)*100</f>
        <v>#DIV/0!</v>
      </c>
      <c r="AR131" s="252"/>
    </row>
    <row r="132" spans="1:44" ht="15.6">
      <c r="A132" s="318"/>
      <c r="B132" s="318"/>
      <c r="C132" s="317"/>
      <c r="D132" s="243" t="s">
        <v>43</v>
      </c>
      <c r="E132" s="243">
        <f t="shared" ref="E132:E134" si="254">H132+K132+N132+Q132+T132+W132+Z132+AC132+AF132+AI132+AL132+AO132</f>
        <v>10.4</v>
      </c>
      <c r="F132" s="243">
        <f t="shared" si="253"/>
        <v>0</v>
      </c>
      <c r="G132" s="243">
        <f t="shared" si="162"/>
        <v>0</v>
      </c>
      <c r="H132" s="252">
        <v>0</v>
      </c>
      <c r="I132" s="252"/>
      <c r="J132" s="243" t="e">
        <f t="shared" si="163"/>
        <v>#DIV/0!</v>
      </c>
      <c r="K132" s="252">
        <v>0</v>
      </c>
      <c r="L132" s="252"/>
      <c r="M132" s="243" t="e">
        <f t="shared" si="164"/>
        <v>#DIV/0!</v>
      </c>
      <c r="N132" s="252">
        <v>0</v>
      </c>
      <c r="O132" s="252"/>
      <c r="P132" s="243" t="e">
        <f t="shared" si="165"/>
        <v>#DIV/0!</v>
      </c>
      <c r="Q132" s="252">
        <v>0</v>
      </c>
      <c r="R132" s="252"/>
      <c r="S132" s="243" t="e">
        <f t="shared" si="166"/>
        <v>#DIV/0!</v>
      </c>
      <c r="T132" s="252">
        <v>0</v>
      </c>
      <c r="U132" s="252"/>
      <c r="V132" s="243" t="e">
        <f t="shared" si="167"/>
        <v>#DIV/0!</v>
      </c>
      <c r="W132" s="252">
        <v>0</v>
      </c>
      <c r="X132" s="252"/>
      <c r="Y132" s="243" t="e">
        <f t="shared" si="168"/>
        <v>#DIV/0!</v>
      </c>
      <c r="Z132" s="252">
        <v>0</v>
      </c>
      <c r="AA132" s="252"/>
      <c r="AB132" s="243" t="e">
        <f t="shared" si="169"/>
        <v>#DIV/0!</v>
      </c>
      <c r="AC132" s="252">
        <v>0</v>
      </c>
      <c r="AD132" s="252"/>
      <c r="AE132" s="243" t="e">
        <f t="shared" si="170"/>
        <v>#DIV/0!</v>
      </c>
      <c r="AF132" s="252">
        <v>0</v>
      </c>
      <c r="AG132" s="252">
        <v>0</v>
      </c>
      <c r="AH132" s="243" t="e">
        <f t="shared" si="171"/>
        <v>#DIV/0!</v>
      </c>
      <c r="AI132" s="252">
        <v>10.4</v>
      </c>
      <c r="AJ132" s="252"/>
      <c r="AK132" s="243">
        <f t="shared" si="172"/>
        <v>0</v>
      </c>
      <c r="AL132" s="252">
        <v>0</v>
      </c>
      <c r="AM132" s="252"/>
      <c r="AN132" s="243" t="e">
        <f t="shared" si="173"/>
        <v>#DIV/0!</v>
      </c>
      <c r="AO132" s="252">
        <v>0</v>
      </c>
      <c r="AP132" s="252"/>
      <c r="AQ132" s="243" t="e">
        <f>(AP132/AO132)*100</f>
        <v>#DIV/0!</v>
      </c>
      <c r="AR132" s="252"/>
    </row>
    <row r="133" spans="1:44" ht="46.8">
      <c r="A133" s="318"/>
      <c r="B133" s="318"/>
      <c r="C133" s="317"/>
      <c r="D133" s="243" t="s">
        <v>283</v>
      </c>
      <c r="E133" s="243">
        <f t="shared" si="254"/>
        <v>0</v>
      </c>
      <c r="F133" s="243">
        <f t="shared" ref="F133" si="255">I133+L133+O133+R133+U133+X133+AA133+AD133+AG133+AJ133+AP133</f>
        <v>0</v>
      </c>
      <c r="G133" s="243" t="e">
        <f t="shared" si="162"/>
        <v>#DIV/0!</v>
      </c>
      <c r="H133" s="252">
        <v>0</v>
      </c>
      <c r="I133" s="252"/>
      <c r="J133" s="243" t="e">
        <f t="shared" si="163"/>
        <v>#DIV/0!</v>
      </c>
      <c r="K133" s="252">
        <v>0</v>
      </c>
      <c r="L133" s="252"/>
      <c r="M133" s="243" t="e">
        <f t="shared" si="164"/>
        <v>#DIV/0!</v>
      </c>
      <c r="N133" s="252">
        <v>0</v>
      </c>
      <c r="O133" s="252"/>
      <c r="P133" s="243" t="e">
        <f t="shared" si="165"/>
        <v>#DIV/0!</v>
      </c>
      <c r="Q133" s="252">
        <v>0</v>
      </c>
      <c r="R133" s="252"/>
      <c r="S133" s="243" t="e">
        <f t="shared" si="166"/>
        <v>#DIV/0!</v>
      </c>
      <c r="T133" s="252">
        <v>0</v>
      </c>
      <c r="U133" s="252"/>
      <c r="V133" s="243" t="e">
        <f t="shared" si="167"/>
        <v>#DIV/0!</v>
      </c>
      <c r="W133" s="252">
        <v>0</v>
      </c>
      <c r="X133" s="252"/>
      <c r="Y133" s="243" t="e">
        <f t="shared" si="168"/>
        <v>#DIV/0!</v>
      </c>
      <c r="Z133" s="252">
        <v>0</v>
      </c>
      <c r="AA133" s="252"/>
      <c r="AB133" s="243" t="e">
        <f t="shared" si="169"/>
        <v>#DIV/0!</v>
      </c>
      <c r="AC133" s="252">
        <v>0</v>
      </c>
      <c r="AD133" s="252"/>
      <c r="AE133" s="243" t="e">
        <f t="shared" si="170"/>
        <v>#DIV/0!</v>
      </c>
      <c r="AF133" s="252">
        <v>0</v>
      </c>
      <c r="AG133" s="252">
        <v>0</v>
      </c>
      <c r="AH133" s="243" t="e">
        <f t="shared" si="171"/>
        <v>#DIV/0!</v>
      </c>
      <c r="AI133" s="252">
        <v>0</v>
      </c>
      <c r="AJ133" s="252"/>
      <c r="AK133" s="243" t="e">
        <f t="shared" si="172"/>
        <v>#DIV/0!</v>
      </c>
      <c r="AL133" s="252">
        <v>0</v>
      </c>
      <c r="AM133" s="252"/>
      <c r="AN133" s="243" t="e">
        <f t="shared" si="173"/>
        <v>#DIV/0!</v>
      </c>
      <c r="AO133" s="252">
        <v>0</v>
      </c>
      <c r="AP133" s="243"/>
      <c r="AQ133" s="243"/>
      <c r="AR133" s="252"/>
    </row>
    <row r="134" spans="1:44" ht="31.2">
      <c r="A134" s="318"/>
      <c r="B134" s="318"/>
      <c r="C134" s="317"/>
      <c r="D134" s="243" t="s">
        <v>288</v>
      </c>
      <c r="E134" s="243">
        <f t="shared" si="254"/>
        <v>0</v>
      </c>
      <c r="F134" s="243">
        <f t="shared" si="253"/>
        <v>0</v>
      </c>
      <c r="G134" s="243" t="e">
        <f t="shared" si="162"/>
        <v>#DIV/0!</v>
      </c>
      <c r="H134" s="252">
        <v>0</v>
      </c>
      <c r="I134" s="252"/>
      <c r="J134" s="243" t="e">
        <f t="shared" si="163"/>
        <v>#DIV/0!</v>
      </c>
      <c r="K134" s="252">
        <v>0</v>
      </c>
      <c r="L134" s="252"/>
      <c r="M134" s="243" t="e">
        <f t="shared" si="164"/>
        <v>#DIV/0!</v>
      </c>
      <c r="N134" s="252">
        <v>0</v>
      </c>
      <c r="O134" s="252"/>
      <c r="P134" s="243" t="e">
        <f t="shared" si="165"/>
        <v>#DIV/0!</v>
      </c>
      <c r="Q134" s="252">
        <v>0</v>
      </c>
      <c r="R134" s="252"/>
      <c r="S134" s="243" t="e">
        <f t="shared" si="166"/>
        <v>#DIV/0!</v>
      </c>
      <c r="T134" s="252">
        <v>0</v>
      </c>
      <c r="U134" s="252"/>
      <c r="V134" s="243" t="e">
        <f t="shared" si="167"/>
        <v>#DIV/0!</v>
      </c>
      <c r="W134" s="252">
        <v>0</v>
      </c>
      <c r="X134" s="252"/>
      <c r="Y134" s="243" t="e">
        <f t="shared" si="168"/>
        <v>#DIV/0!</v>
      </c>
      <c r="Z134" s="252">
        <v>0</v>
      </c>
      <c r="AA134" s="252"/>
      <c r="AB134" s="243" t="e">
        <f t="shared" si="169"/>
        <v>#DIV/0!</v>
      </c>
      <c r="AC134" s="252">
        <v>0</v>
      </c>
      <c r="AD134" s="252"/>
      <c r="AE134" s="243" t="e">
        <f t="shared" si="170"/>
        <v>#DIV/0!</v>
      </c>
      <c r="AF134" s="252">
        <v>0</v>
      </c>
      <c r="AG134" s="252">
        <v>0</v>
      </c>
      <c r="AH134" s="243" t="e">
        <f t="shared" si="171"/>
        <v>#DIV/0!</v>
      </c>
      <c r="AI134" s="252">
        <v>0</v>
      </c>
      <c r="AJ134" s="252"/>
      <c r="AK134" s="243" t="e">
        <f t="shared" si="172"/>
        <v>#DIV/0!</v>
      </c>
      <c r="AL134" s="252">
        <v>0</v>
      </c>
      <c r="AM134" s="252"/>
      <c r="AN134" s="243" t="e">
        <f t="shared" si="173"/>
        <v>#DIV/0!</v>
      </c>
      <c r="AO134" s="252">
        <v>0</v>
      </c>
      <c r="AP134" s="252"/>
      <c r="AQ134" s="243" t="e">
        <f>(AP134/AO134)*100</f>
        <v>#DIV/0!</v>
      </c>
      <c r="AR134" s="252"/>
    </row>
    <row r="135" spans="1:44" ht="19.8" hidden="1" customHeight="1">
      <c r="A135" s="318" t="s">
        <v>319</v>
      </c>
      <c r="B135" s="318" t="s">
        <v>427</v>
      </c>
      <c r="C135" s="317" t="s">
        <v>318</v>
      </c>
      <c r="D135" s="243" t="s">
        <v>287</v>
      </c>
      <c r="E135" s="243">
        <f>E136+E137+E139</f>
        <v>0</v>
      </c>
      <c r="F135" s="243">
        <f t="shared" ref="F135" si="256">F136+F137+F139</f>
        <v>0</v>
      </c>
      <c r="G135" s="243" t="e">
        <f t="shared" si="162"/>
        <v>#DIV/0!</v>
      </c>
      <c r="H135" s="243">
        <f t="shared" ref="H135:I135" si="257">H136+H137+H139</f>
        <v>0</v>
      </c>
      <c r="I135" s="243">
        <f t="shared" si="257"/>
        <v>0</v>
      </c>
      <c r="J135" s="243" t="e">
        <f t="shared" si="163"/>
        <v>#DIV/0!</v>
      </c>
      <c r="K135" s="243">
        <f t="shared" ref="K135:L135" si="258">K136+K137+K139</f>
        <v>0</v>
      </c>
      <c r="L135" s="243">
        <f t="shared" si="258"/>
        <v>0</v>
      </c>
      <c r="M135" s="243" t="e">
        <f t="shared" si="164"/>
        <v>#DIV/0!</v>
      </c>
      <c r="N135" s="243">
        <f t="shared" ref="N135:O135" si="259">N136+N137+N139</f>
        <v>0</v>
      </c>
      <c r="O135" s="243">
        <f t="shared" si="259"/>
        <v>0</v>
      </c>
      <c r="P135" s="243" t="e">
        <f t="shared" si="165"/>
        <v>#DIV/0!</v>
      </c>
      <c r="Q135" s="243">
        <f t="shared" ref="Q135:R135" si="260">Q136+Q137+Q139</f>
        <v>0</v>
      </c>
      <c r="R135" s="243">
        <f t="shared" si="260"/>
        <v>0</v>
      </c>
      <c r="S135" s="243" t="e">
        <f t="shared" si="166"/>
        <v>#DIV/0!</v>
      </c>
      <c r="T135" s="243">
        <f t="shared" ref="T135:U135" si="261">T136+T137+T139</f>
        <v>0</v>
      </c>
      <c r="U135" s="243">
        <f t="shared" si="261"/>
        <v>0</v>
      </c>
      <c r="V135" s="243" t="e">
        <f t="shared" si="167"/>
        <v>#DIV/0!</v>
      </c>
      <c r="W135" s="243">
        <f t="shared" ref="W135:X135" si="262">W136+W137+W139</f>
        <v>0</v>
      </c>
      <c r="X135" s="243">
        <f t="shared" si="262"/>
        <v>0</v>
      </c>
      <c r="Y135" s="243" t="e">
        <f t="shared" si="168"/>
        <v>#DIV/0!</v>
      </c>
      <c r="Z135" s="243">
        <f t="shared" ref="Z135:AA135" si="263">Z136+Z137+Z139</f>
        <v>0</v>
      </c>
      <c r="AA135" s="243">
        <f t="shared" si="263"/>
        <v>0</v>
      </c>
      <c r="AB135" s="243" t="e">
        <f t="shared" si="169"/>
        <v>#DIV/0!</v>
      </c>
      <c r="AC135" s="243">
        <f t="shared" ref="AC135:AD135" si="264">AC136+AC137+AC139</f>
        <v>0</v>
      </c>
      <c r="AD135" s="243">
        <f t="shared" si="264"/>
        <v>0</v>
      </c>
      <c r="AE135" s="243" t="e">
        <f t="shared" si="170"/>
        <v>#DIV/0!</v>
      </c>
      <c r="AF135" s="243">
        <f t="shared" ref="AF135:AG135" si="265">AF136+AF137+AF139</f>
        <v>0</v>
      </c>
      <c r="AG135" s="243">
        <f t="shared" si="265"/>
        <v>0</v>
      </c>
      <c r="AH135" s="243" t="e">
        <f t="shared" si="171"/>
        <v>#DIV/0!</v>
      </c>
      <c r="AI135" s="243">
        <f t="shared" ref="AI135:AJ135" si="266">AI136+AI137+AI139</f>
        <v>0</v>
      </c>
      <c r="AJ135" s="243">
        <f t="shared" si="266"/>
        <v>0</v>
      </c>
      <c r="AK135" s="243" t="e">
        <f t="shared" si="172"/>
        <v>#DIV/0!</v>
      </c>
      <c r="AL135" s="243">
        <f t="shared" ref="AL135:AM135" si="267">AL136+AL137+AL139</f>
        <v>0</v>
      </c>
      <c r="AM135" s="243">
        <f t="shared" si="267"/>
        <v>0</v>
      </c>
      <c r="AN135" s="243" t="e">
        <f t="shared" si="173"/>
        <v>#DIV/0!</v>
      </c>
      <c r="AO135" s="243">
        <f t="shared" ref="AO135:AP135" si="268">AO136+AO137+AO139</f>
        <v>0</v>
      </c>
      <c r="AP135" s="243">
        <f t="shared" si="268"/>
        <v>0</v>
      </c>
      <c r="AQ135" s="243" t="e">
        <f>(AP135/AO135)*100</f>
        <v>#DIV/0!</v>
      </c>
      <c r="AR135" s="252"/>
    </row>
    <row r="136" spans="1:44" ht="31.2" hidden="1">
      <c r="A136" s="318"/>
      <c r="B136" s="318"/>
      <c r="C136" s="317"/>
      <c r="D136" s="243" t="s">
        <v>2</v>
      </c>
      <c r="E136" s="243">
        <f>H136+K136+N136+Q136+T136+W136+Z136+AC136+AF136+AI136+AL136+AO136</f>
        <v>0</v>
      </c>
      <c r="F136" s="243">
        <f t="shared" ref="F136:F137" si="269">I136+L136+O136+R136+U136+X136+AA136+AD136+AG136+AJ136+AM136+AP136</f>
        <v>0</v>
      </c>
      <c r="G136" s="243" t="e">
        <f t="shared" si="162"/>
        <v>#DIV/0!</v>
      </c>
      <c r="H136" s="252">
        <v>0</v>
      </c>
      <c r="I136" s="252"/>
      <c r="J136" s="243" t="e">
        <f t="shared" si="163"/>
        <v>#DIV/0!</v>
      </c>
      <c r="K136" s="252">
        <v>0</v>
      </c>
      <c r="L136" s="252"/>
      <c r="M136" s="243" t="e">
        <f t="shared" si="164"/>
        <v>#DIV/0!</v>
      </c>
      <c r="N136" s="252">
        <v>0</v>
      </c>
      <c r="O136" s="252"/>
      <c r="P136" s="243" t="e">
        <f t="shared" si="165"/>
        <v>#DIV/0!</v>
      </c>
      <c r="Q136" s="252">
        <v>0</v>
      </c>
      <c r="R136" s="252"/>
      <c r="S136" s="243" t="e">
        <f t="shared" si="166"/>
        <v>#DIV/0!</v>
      </c>
      <c r="T136" s="252">
        <v>0</v>
      </c>
      <c r="U136" s="252"/>
      <c r="V136" s="243" t="e">
        <f t="shared" si="167"/>
        <v>#DIV/0!</v>
      </c>
      <c r="W136" s="252">
        <v>0</v>
      </c>
      <c r="X136" s="252"/>
      <c r="Y136" s="243" t="e">
        <f t="shared" si="168"/>
        <v>#DIV/0!</v>
      </c>
      <c r="Z136" s="252">
        <v>0</v>
      </c>
      <c r="AA136" s="252"/>
      <c r="AB136" s="243" t="e">
        <f t="shared" si="169"/>
        <v>#DIV/0!</v>
      </c>
      <c r="AC136" s="252">
        <v>0</v>
      </c>
      <c r="AD136" s="252"/>
      <c r="AE136" s="243" t="e">
        <f t="shared" si="170"/>
        <v>#DIV/0!</v>
      </c>
      <c r="AF136" s="252">
        <v>0</v>
      </c>
      <c r="AG136" s="252">
        <v>0</v>
      </c>
      <c r="AH136" s="243" t="e">
        <f t="shared" si="171"/>
        <v>#DIV/0!</v>
      </c>
      <c r="AI136" s="252">
        <v>0</v>
      </c>
      <c r="AJ136" s="252"/>
      <c r="AK136" s="243" t="e">
        <f t="shared" si="172"/>
        <v>#DIV/0!</v>
      </c>
      <c r="AL136" s="252">
        <v>0</v>
      </c>
      <c r="AM136" s="252"/>
      <c r="AN136" s="243" t="e">
        <f t="shared" si="173"/>
        <v>#DIV/0!</v>
      </c>
      <c r="AO136" s="252">
        <v>0</v>
      </c>
      <c r="AP136" s="252"/>
      <c r="AQ136" s="243" t="e">
        <f>(AP136/AO136)*100</f>
        <v>#DIV/0!</v>
      </c>
      <c r="AR136" s="252"/>
    </row>
    <row r="137" spans="1:44" ht="15.6" hidden="1">
      <c r="A137" s="318"/>
      <c r="B137" s="318"/>
      <c r="C137" s="317"/>
      <c r="D137" s="243" t="s">
        <v>43</v>
      </c>
      <c r="E137" s="243">
        <f t="shared" ref="E137:F139" si="270">H137+K137+N137+Q137+T137+W137+Z137+AC137+AF137+AI137+AL137+AO137</f>
        <v>0</v>
      </c>
      <c r="F137" s="243">
        <f t="shared" si="269"/>
        <v>0</v>
      </c>
      <c r="G137" s="243" t="e">
        <f t="shared" si="162"/>
        <v>#DIV/0!</v>
      </c>
      <c r="H137" s="252">
        <v>0</v>
      </c>
      <c r="I137" s="252"/>
      <c r="J137" s="243" t="e">
        <f t="shared" si="163"/>
        <v>#DIV/0!</v>
      </c>
      <c r="K137" s="252">
        <v>0</v>
      </c>
      <c r="L137" s="252"/>
      <c r="M137" s="243" t="e">
        <f t="shared" si="164"/>
        <v>#DIV/0!</v>
      </c>
      <c r="N137" s="252">
        <v>0</v>
      </c>
      <c r="O137" s="252"/>
      <c r="P137" s="243" t="e">
        <f t="shared" si="165"/>
        <v>#DIV/0!</v>
      </c>
      <c r="Q137" s="252">
        <v>0</v>
      </c>
      <c r="R137" s="252"/>
      <c r="S137" s="243" t="e">
        <f t="shared" si="166"/>
        <v>#DIV/0!</v>
      </c>
      <c r="T137" s="252">
        <v>0</v>
      </c>
      <c r="U137" s="252"/>
      <c r="V137" s="243" t="e">
        <f t="shared" si="167"/>
        <v>#DIV/0!</v>
      </c>
      <c r="W137" s="252">
        <v>0</v>
      </c>
      <c r="X137" s="252"/>
      <c r="Y137" s="243" t="e">
        <f t="shared" si="168"/>
        <v>#DIV/0!</v>
      </c>
      <c r="Z137" s="252">
        <v>0</v>
      </c>
      <c r="AA137" s="252"/>
      <c r="AB137" s="243" t="e">
        <f t="shared" si="169"/>
        <v>#DIV/0!</v>
      </c>
      <c r="AC137" s="252">
        <v>0</v>
      </c>
      <c r="AD137" s="252"/>
      <c r="AE137" s="243" t="e">
        <f t="shared" si="170"/>
        <v>#DIV/0!</v>
      </c>
      <c r="AF137" s="252">
        <v>0</v>
      </c>
      <c r="AG137" s="252">
        <v>0</v>
      </c>
      <c r="AH137" s="243" t="e">
        <f t="shared" si="171"/>
        <v>#DIV/0!</v>
      </c>
      <c r="AI137" s="252">
        <v>0</v>
      </c>
      <c r="AJ137" s="252"/>
      <c r="AK137" s="243" t="e">
        <f t="shared" si="172"/>
        <v>#DIV/0!</v>
      </c>
      <c r="AL137" s="252">
        <v>0</v>
      </c>
      <c r="AM137" s="252"/>
      <c r="AN137" s="243" t="e">
        <f t="shared" si="173"/>
        <v>#DIV/0!</v>
      </c>
      <c r="AO137" s="252">
        <v>0</v>
      </c>
      <c r="AP137" s="252"/>
      <c r="AQ137" s="243" t="e">
        <f>(AP137/AO137)*100</f>
        <v>#DIV/0!</v>
      </c>
      <c r="AR137" s="252"/>
    </row>
    <row r="138" spans="1:44" ht="46.8" hidden="1">
      <c r="A138" s="318"/>
      <c r="B138" s="318"/>
      <c r="C138" s="317"/>
      <c r="D138" s="243" t="s">
        <v>283</v>
      </c>
      <c r="E138" s="243">
        <f t="shared" si="270"/>
        <v>0</v>
      </c>
      <c r="F138" s="243">
        <f t="shared" ref="F138" si="271">I138+L138+O138+R138+U138+X138+AA138+AD138+AG138+AJ138+AP138</f>
        <v>0</v>
      </c>
      <c r="G138" s="243" t="e">
        <f t="shared" si="162"/>
        <v>#DIV/0!</v>
      </c>
      <c r="H138" s="252">
        <v>0</v>
      </c>
      <c r="I138" s="252"/>
      <c r="J138" s="243" t="e">
        <f t="shared" si="163"/>
        <v>#DIV/0!</v>
      </c>
      <c r="K138" s="252">
        <v>0</v>
      </c>
      <c r="L138" s="252"/>
      <c r="M138" s="243" t="e">
        <f t="shared" si="164"/>
        <v>#DIV/0!</v>
      </c>
      <c r="N138" s="252">
        <v>0</v>
      </c>
      <c r="O138" s="252"/>
      <c r="P138" s="243" t="e">
        <f t="shared" si="165"/>
        <v>#DIV/0!</v>
      </c>
      <c r="Q138" s="252">
        <v>0</v>
      </c>
      <c r="R138" s="252"/>
      <c r="S138" s="243" t="e">
        <f t="shared" si="166"/>
        <v>#DIV/0!</v>
      </c>
      <c r="T138" s="252">
        <v>0</v>
      </c>
      <c r="U138" s="252"/>
      <c r="V138" s="243" t="e">
        <f t="shared" si="167"/>
        <v>#DIV/0!</v>
      </c>
      <c r="W138" s="252">
        <v>0</v>
      </c>
      <c r="X138" s="252"/>
      <c r="Y138" s="243" t="e">
        <f t="shared" si="168"/>
        <v>#DIV/0!</v>
      </c>
      <c r="Z138" s="252">
        <v>0</v>
      </c>
      <c r="AA138" s="252"/>
      <c r="AB138" s="243" t="e">
        <f t="shared" si="169"/>
        <v>#DIV/0!</v>
      </c>
      <c r="AC138" s="252">
        <v>0</v>
      </c>
      <c r="AD138" s="252"/>
      <c r="AE138" s="243" t="e">
        <f t="shared" si="170"/>
        <v>#DIV/0!</v>
      </c>
      <c r="AF138" s="252">
        <v>0</v>
      </c>
      <c r="AG138" s="252">
        <v>0</v>
      </c>
      <c r="AH138" s="243" t="e">
        <f t="shared" si="171"/>
        <v>#DIV/0!</v>
      </c>
      <c r="AI138" s="252">
        <v>0</v>
      </c>
      <c r="AJ138" s="252"/>
      <c r="AK138" s="243" t="e">
        <f t="shared" si="172"/>
        <v>#DIV/0!</v>
      </c>
      <c r="AL138" s="252">
        <v>0</v>
      </c>
      <c r="AM138" s="252"/>
      <c r="AN138" s="243" t="e">
        <f t="shared" si="173"/>
        <v>#DIV/0!</v>
      </c>
      <c r="AO138" s="252">
        <v>0</v>
      </c>
      <c r="AP138" s="243"/>
      <c r="AQ138" s="243"/>
      <c r="AR138" s="252"/>
    </row>
    <row r="139" spans="1:44" ht="31.2" hidden="1">
      <c r="A139" s="318"/>
      <c r="B139" s="318"/>
      <c r="C139" s="317"/>
      <c r="D139" s="243" t="s">
        <v>288</v>
      </c>
      <c r="E139" s="243">
        <f t="shared" si="270"/>
        <v>0</v>
      </c>
      <c r="F139" s="243">
        <f t="shared" si="270"/>
        <v>0</v>
      </c>
      <c r="G139" s="243" t="e">
        <f t="shared" si="162"/>
        <v>#DIV/0!</v>
      </c>
      <c r="H139" s="252">
        <v>0</v>
      </c>
      <c r="I139" s="252"/>
      <c r="J139" s="243" t="e">
        <f t="shared" si="163"/>
        <v>#DIV/0!</v>
      </c>
      <c r="K139" s="252">
        <v>0</v>
      </c>
      <c r="L139" s="252"/>
      <c r="M139" s="243" t="e">
        <f t="shared" si="164"/>
        <v>#DIV/0!</v>
      </c>
      <c r="N139" s="252">
        <v>0</v>
      </c>
      <c r="O139" s="252"/>
      <c r="P139" s="243" t="e">
        <f t="shared" si="165"/>
        <v>#DIV/0!</v>
      </c>
      <c r="Q139" s="252">
        <v>0</v>
      </c>
      <c r="R139" s="252"/>
      <c r="S139" s="243" t="e">
        <f t="shared" si="166"/>
        <v>#DIV/0!</v>
      </c>
      <c r="T139" s="252">
        <v>0</v>
      </c>
      <c r="U139" s="252"/>
      <c r="V139" s="243" t="e">
        <f t="shared" si="167"/>
        <v>#DIV/0!</v>
      </c>
      <c r="W139" s="252">
        <v>0</v>
      </c>
      <c r="X139" s="252"/>
      <c r="Y139" s="243" t="e">
        <f t="shared" si="168"/>
        <v>#DIV/0!</v>
      </c>
      <c r="Z139" s="252">
        <v>0</v>
      </c>
      <c r="AA139" s="252"/>
      <c r="AB139" s="243" t="e">
        <f t="shared" si="169"/>
        <v>#DIV/0!</v>
      </c>
      <c r="AC139" s="252">
        <v>0</v>
      </c>
      <c r="AD139" s="252"/>
      <c r="AE139" s="243" t="e">
        <f t="shared" si="170"/>
        <v>#DIV/0!</v>
      </c>
      <c r="AF139" s="252">
        <v>0</v>
      </c>
      <c r="AG139" s="252">
        <v>0</v>
      </c>
      <c r="AH139" s="243" t="e">
        <f t="shared" si="171"/>
        <v>#DIV/0!</v>
      </c>
      <c r="AI139" s="252">
        <v>0</v>
      </c>
      <c r="AJ139" s="252"/>
      <c r="AK139" s="243" t="e">
        <f t="shared" si="172"/>
        <v>#DIV/0!</v>
      </c>
      <c r="AL139" s="252">
        <v>0</v>
      </c>
      <c r="AM139" s="252"/>
      <c r="AN139" s="243" t="e">
        <f t="shared" si="173"/>
        <v>#DIV/0!</v>
      </c>
      <c r="AO139" s="252">
        <v>0</v>
      </c>
      <c r="AP139" s="252"/>
      <c r="AQ139" s="243" t="e">
        <f>(AP139/AO139)*100</f>
        <v>#DIV/0!</v>
      </c>
      <c r="AR139" s="252"/>
    </row>
    <row r="140" spans="1:44" ht="19.8" customHeight="1">
      <c r="A140" s="314" t="s">
        <v>321</v>
      </c>
      <c r="B140" s="318" t="s">
        <v>428</v>
      </c>
      <c r="C140" s="317" t="s">
        <v>318</v>
      </c>
      <c r="D140" s="243" t="s">
        <v>287</v>
      </c>
      <c r="E140" s="243">
        <f>E141+E142+E144</f>
        <v>496.7</v>
      </c>
      <c r="F140" s="243">
        <f t="shared" ref="F140" si="272">F141+F142+F144</f>
        <v>41.26</v>
      </c>
      <c r="G140" s="243">
        <f t="shared" si="162"/>
        <v>8.3068250452989734</v>
      </c>
      <c r="H140" s="243">
        <f t="shared" ref="H140:I140" si="273">H141+H142+H144</f>
        <v>0</v>
      </c>
      <c r="I140" s="243">
        <f t="shared" si="273"/>
        <v>0</v>
      </c>
      <c r="J140" s="243" t="e">
        <f t="shared" si="163"/>
        <v>#DIV/0!</v>
      </c>
      <c r="K140" s="243">
        <f t="shared" ref="K140:L140" si="274">K141+K142+K144</f>
        <v>0</v>
      </c>
      <c r="L140" s="243">
        <f t="shared" si="274"/>
        <v>0</v>
      </c>
      <c r="M140" s="243" t="e">
        <f t="shared" si="164"/>
        <v>#DIV/0!</v>
      </c>
      <c r="N140" s="243">
        <f t="shared" ref="N140:O140" si="275">N141+N142+N144</f>
        <v>0</v>
      </c>
      <c r="O140" s="243">
        <f t="shared" si="275"/>
        <v>0</v>
      </c>
      <c r="P140" s="243" t="e">
        <f t="shared" si="165"/>
        <v>#DIV/0!</v>
      </c>
      <c r="Q140" s="243">
        <f t="shared" ref="Q140:R140" si="276">Q141+Q142+Q144</f>
        <v>0</v>
      </c>
      <c r="R140" s="243">
        <f t="shared" si="276"/>
        <v>0</v>
      </c>
      <c r="S140" s="243" t="e">
        <f t="shared" si="166"/>
        <v>#DIV/0!</v>
      </c>
      <c r="T140" s="243">
        <f t="shared" ref="T140:U140" si="277">T141+T142+T144</f>
        <v>0</v>
      </c>
      <c r="U140" s="243">
        <f t="shared" si="277"/>
        <v>0</v>
      </c>
      <c r="V140" s="243" t="e">
        <f t="shared" si="167"/>
        <v>#DIV/0!</v>
      </c>
      <c r="W140" s="243">
        <f t="shared" ref="W140:X140" si="278">W141+W142+W144</f>
        <v>0</v>
      </c>
      <c r="X140" s="243">
        <f t="shared" si="278"/>
        <v>0</v>
      </c>
      <c r="Y140" s="243" t="e">
        <f t="shared" si="168"/>
        <v>#DIV/0!</v>
      </c>
      <c r="Z140" s="243">
        <f t="shared" ref="Z140:AA140" si="279">Z141+Z142+Z144</f>
        <v>0</v>
      </c>
      <c r="AA140" s="243">
        <f t="shared" si="279"/>
        <v>41.26</v>
      </c>
      <c r="AB140" s="243" t="e">
        <f t="shared" si="169"/>
        <v>#DIV/0!</v>
      </c>
      <c r="AC140" s="243">
        <f t="shared" ref="AC140:AD140" si="280">AC141+AC142+AC144</f>
        <v>0</v>
      </c>
      <c r="AD140" s="243">
        <f t="shared" si="280"/>
        <v>0</v>
      </c>
      <c r="AE140" s="243" t="e">
        <f t="shared" si="170"/>
        <v>#DIV/0!</v>
      </c>
      <c r="AF140" s="243">
        <f t="shared" ref="AF140:AG140" si="281">AF141+AF142+AF144</f>
        <v>0</v>
      </c>
      <c r="AG140" s="243">
        <f t="shared" si="281"/>
        <v>0</v>
      </c>
      <c r="AH140" s="243" t="e">
        <f t="shared" si="171"/>
        <v>#DIV/0!</v>
      </c>
      <c r="AI140" s="243">
        <f t="shared" ref="AI140:AJ140" si="282">AI141+AI142+AI144</f>
        <v>496.7</v>
      </c>
      <c r="AJ140" s="243">
        <f t="shared" si="282"/>
        <v>0</v>
      </c>
      <c r="AK140" s="243">
        <f t="shared" si="172"/>
        <v>0</v>
      </c>
      <c r="AL140" s="243">
        <f t="shared" ref="AL140:AM140" si="283">AL141+AL142+AL144</f>
        <v>0</v>
      </c>
      <c r="AM140" s="243">
        <f t="shared" si="283"/>
        <v>0</v>
      </c>
      <c r="AN140" s="243" t="e">
        <f t="shared" si="173"/>
        <v>#DIV/0!</v>
      </c>
      <c r="AO140" s="243">
        <f t="shared" ref="AO140:AP140" si="284">AO141+AO142+AO144</f>
        <v>0</v>
      </c>
      <c r="AP140" s="243">
        <f t="shared" si="284"/>
        <v>0</v>
      </c>
      <c r="AQ140" s="243" t="e">
        <f>(AP140/AO140)*100</f>
        <v>#DIV/0!</v>
      </c>
      <c r="AR140" s="252"/>
    </row>
    <row r="141" spans="1:44" ht="31.2">
      <c r="A141" s="315"/>
      <c r="B141" s="318"/>
      <c r="C141" s="317"/>
      <c r="D141" s="243" t="s">
        <v>2</v>
      </c>
      <c r="E141" s="243">
        <f>H141+K141+N141+Q141+T141+W141+Z141+AC141+AF141+AI141+AL141+AO141</f>
        <v>0</v>
      </c>
      <c r="F141" s="243">
        <f t="shared" ref="F141:F142" si="285">I141+L141+O141+R141+U141+X141+AA141+AD141+AG141+AJ141+AM141+AP141</f>
        <v>0</v>
      </c>
      <c r="G141" s="243" t="e">
        <f t="shared" si="162"/>
        <v>#DIV/0!</v>
      </c>
      <c r="H141" s="252"/>
      <c r="I141" s="252"/>
      <c r="J141" s="243" t="e">
        <f t="shared" si="163"/>
        <v>#DIV/0!</v>
      </c>
      <c r="K141" s="252"/>
      <c r="L141" s="252"/>
      <c r="M141" s="243" t="e">
        <f t="shared" si="164"/>
        <v>#DIV/0!</v>
      </c>
      <c r="N141" s="252"/>
      <c r="O141" s="252"/>
      <c r="P141" s="243" t="e">
        <f t="shared" si="165"/>
        <v>#DIV/0!</v>
      </c>
      <c r="Q141" s="252"/>
      <c r="R141" s="252"/>
      <c r="S141" s="243" t="e">
        <f t="shared" si="166"/>
        <v>#DIV/0!</v>
      </c>
      <c r="T141" s="252"/>
      <c r="U141" s="252"/>
      <c r="V141" s="243" t="e">
        <f t="shared" si="167"/>
        <v>#DIV/0!</v>
      </c>
      <c r="W141" s="252"/>
      <c r="X141" s="252"/>
      <c r="Y141" s="243" t="e">
        <f t="shared" si="168"/>
        <v>#DIV/0!</v>
      </c>
      <c r="Z141" s="252"/>
      <c r="AA141" s="252"/>
      <c r="AB141" s="243" t="e">
        <f t="shared" si="169"/>
        <v>#DIV/0!</v>
      </c>
      <c r="AC141" s="252"/>
      <c r="AD141" s="252"/>
      <c r="AE141" s="243" t="e">
        <f t="shared" si="170"/>
        <v>#DIV/0!</v>
      </c>
      <c r="AF141" s="252">
        <v>0</v>
      </c>
      <c r="AG141" s="252">
        <v>0</v>
      </c>
      <c r="AH141" s="243" t="e">
        <f t="shared" si="171"/>
        <v>#DIV/0!</v>
      </c>
      <c r="AI141" s="252"/>
      <c r="AJ141" s="252"/>
      <c r="AK141" s="243" t="e">
        <f t="shared" si="172"/>
        <v>#DIV/0!</v>
      </c>
      <c r="AL141" s="252"/>
      <c r="AM141" s="252"/>
      <c r="AN141" s="243" t="e">
        <f t="shared" si="173"/>
        <v>#DIV/0!</v>
      </c>
      <c r="AO141" s="252"/>
      <c r="AP141" s="252"/>
      <c r="AQ141" s="243" t="e">
        <f>(AP141/AO141)*100</f>
        <v>#DIV/0!</v>
      </c>
      <c r="AR141" s="252"/>
    </row>
    <row r="142" spans="1:44" ht="16.05" customHeight="1">
      <c r="A142" s="315"/>
      <c r="B142" s="318"/>
      <c r="C142" s="317"/>
      <c r="D142" s="243" t="s">
        <v>43</v>
      </c>
      <c r="E142" s="243">
        <f t="shared" ref="E142:F144" si="286">H142+K142+N142+Q142+T142+W142+Z142+AC142+AF142+AI142+AL142+AO142</f>
        <v>496.7</v>
      </c>
      <c r="F142" s="243">
        <f t="shared" si="285"/>
        <v>41.26</v>
      </c>
      <c r="G142" s="243">
        <f t="shared" si="162"/>
        <v>8.3068250452989734</v>
      </c>
      <c r="H142" s="252"/>
      <c r="I142" s="252"/>
      <c r="J142" s="243" t="e">
        <f t="shared" si="163"/>
        <v>#DIV/0!</v>
      </c>
      <c r="K142" s="252"/>
      <c r="L142" s="252"/>
      <c r="M142" s="243" t="e">
        <f t="shared" si="164"/>
        <v>#DIV/0!</v>
      </c>
      <c r="N142" s="252"/>
      <c r="O142" s="252"/>
      <c r="P142" s="243" t="e">
        <f t="shared" si="165"/>
        <v>#DIV/0!</v>
      </c>
      <c r="Q142" s="252"/>
      <c r="R142" s="252"/>
      <c r="S142" s="243" t="e">
        <f t="shared" si="166"/>
        <v>#DIV/0!</v>
      </c>
      <c r="T142" s="252"/>
      <c r="U142" s="252"/>
      <c r="V142" s="243" t="e">
        <f t="shared" si="167"/>
        <v>#DIV/0!</v>
      </c>
      <c r="W142" s="252"/>
      <c r="X142" s="252"/>
      <c r="Y142" s="243"/>
      <c r="Z142" s="252"/>
      <c r="AA142" s="252">
        <v>41.26</v>
      </c>
      <c r="AB142" s="243"/>
      <c r="AC142" s="252"/>
      <c r="AD142" s="252"/>
      <c r="AE142" s="243"/>
      <c r="AF142" s="252">
        <v>0</v>
      </c>
      <c r="AG142" s="252">
        <v>0</v>
      </c>
      <c r="AH142" s="243" t="e">
        <f t="shared" si="171"/>
        <v>#DIV/0!</v>
      </c>
      <c r="AI142" s="252">
        <v>496.7</v>
      </c>
      <c r="AJ142" s="252"/>
      <c r="AK142" s="243">
        <f t="shared" si="172"/>
        <v>0</v>
      </c>
      <c r="AL142" s="252"/>
      <c r="AM142" s="252"/>
      <c r="AN142" s="243" t="e">
        <f t="shared" si="173"/>
        <v>#DIV/0!</v>
      </c>
      <c r="AO142" s="252">
        <v>0</v>
      </c>
      <c r="AP142" s="252"/>
      <c r="AQ142" s="243" t="e">
        <f>(AP142/AO142)*100</f>
        <v>#DIV/0!</v>
      </c>
      <c r="AR142" s="252"/>
    </row>
    <row r="143" spans="1:44" ht="46.8">
      <c r="A143" s="315"/>
      <c r="B143" s="318"/>
      <c r="C143" s="317"/>
      <c r="D143" s="243" t="s">
        <v>283</v>
      </c>
      <c r="E143" s="243">
        <f t="shared" si="286"/>
        <v>0</v>
      </c>
      <c r="F143" s="243">
        <f t="shared" ref="F143" si="287">I143+L143+O143+R143+U143+X143+AA143+AD143+AG143+AJ143+AP143</f>
        <v>0</v>
      </c>
      <c r="G143" s="243" t="e">
        <f t="shared" si="162"/>
        <v>#DIV/0!</v>
      </c>
      <c r="H143" s="252"/>
      <c r="I143" s="252"/>
      <c r="J143" s="243" t="e">
        <f t="shared" si="163"/>
        <v>#DIV/0!</v>
      </c>
      <c r="K143" s="252"/>
      <c r="L143" s="252"/>
      <c r="M143" s="243" t="e">
        <f t="shared" si="164"/>
        <v>#DIV/0!</v>
      </c>
      <c r="N143" s="252"/>
      <c r="O143" s="252"/>
      <c r="P143" s="243" t="e">
        <f t="shared" si="165"/>
        <v>#DIV/0!</v>
      </c>
      <c r="Q143" s="252"/>
      <c r="R143" s="252"/>
      <c r="S143" s="243" t="e">
        <f t="shared" si="166"/>
        <v>#DIV/0!</v>
      </c>
      <c r="T143" s="252"/>
      <c r="U143" s="252"/>
      <c r="V143" s="243" t="e">
        <f t="shared" si="167"/>
        <v>#DIV/0!</v>
      </c>
      <c r="W143" s="252"/>
      <c r="X143" s="252"/>
      <c r="Y143" s="243" t="e">
        <f t="shared" ref="Y143:Y149" si="288">(X143/W143)*100</f>
        <v>#DIV/0!</v>
      </c>
      <c r="Z143" s="252"/>
      <c r="AA143" s="252"/>
      <c r="AB143" s="243" t="e">
        <f t="shared" ref="AB143:AB149" si="289">(AA143/Z143)*100</f>
        <v>#DIV/0!</v>
      </c>
      <c r="AC143" s="252"/>
      <c r="AD143" s="252"/>
      <c r="AE143" s="243" t="e">
        <f t="shared" ref="AE143:AE149" si="290">(AD143/AC143)*100</f>
        <v>#DIV/0!</v>
      </c>
      <c r="AF143" s="252">
        <v>0</v>
      </c>
      <c r="AG143" s="252">
        <v>0</v>
      </c>
      <c r="AH143" s="243" t="e">
        <f t="shared" si="171"/>
        <v>#DIV/0!</v>
      </c>
      <c r="AI143" s="252"/>
      <c r="AJ143" s="252"/>
      <c r="AK143" s="243" t="e">
        <f t="shared" si="172"/>
        <v>#DIV/0!</v>
      </c>
      <c r="AL143" s="252"/>
      <c r="AM143" s="252"/>
      <c r="AN143" s="243" t="e">
        <f t="shared" si="173"/>
        <v>#DIV/0!</v>
      </c>
      <c r="AO143" s="252"/>
      <c r="AP143" s="243"/>
      <c r="AQ143" s="243"/>
      <c r="AR143" s="252"/>
    </row>
    <row r="144" spans="1:44" ht="31.2">
      <c r="A144" s="316"/>
      <c r="B144" s="318"/>
      <c r="C144" s="317"/>
      <c r="D144" s="243" t="s">
        <v>288</v>
      </c>
      <c r="E144" s="243">
        <f t="shared" si="286"/>
        <v>0</v>
      </c>
      <c r="F144" s="243">
        <f t="shared" si="286"/>
        <v>0</v>
      </c>
      <c r="G144" s="243" t="e">
        <f t="shared" si="162"/>
        <v>#DIV/0!</v>
      </c>
      <c r="H144" s="252"/>
      <c r="I144" s="252"/>
      <c r="J144" s="243" t="e">
        <f t="shared" si="163"/>
        <v>#DIV/0!</v>
      </c>
      <c r="K144" s="252"/>
      <c r="L144" s="252"/>
      <c r="M144" s="243" t="e">
        <f t="shared" si="164"/>
        <v>#DIV/0!</v>
      </c>
      <c r="N144" s="252"/>
      <c r="O144" s="252"/>
      <c r="P144" s="243" t="e">
        <f t="shared" si="165"/>
        <v>#DIV/0!</v>
      </c>
      <c r="Q144" s="252"/>
      <c r="R144" s="252"/>
      <c r="S144" s="243" t="e">
        <f t="shared" si="166"/>
        <v>#DIV/0!</v>
      </c>
      <c r="T144" s="252"/>
      <c r="U144" s="252"/>
      <c r="V144" s="243" t="e">
        <f t="shared" si="167"/>
        <v>#DIV/0!</v>
      </c>
      <c r="W144" s="252"/>
      <c r="X144" s="252"/>
      <c r="Y144" s="243" t="e">
        <f t="shared" si="288"/>
        <v>#DIV/0!</v>
      </c>
      <c r="Z144" s="252"/>
      <c r="AA144" s="252"/>
      <c r="AB144" s="243" t="e">
        <f t="shared" si="289"/>
        <v>#DIV/0!</v>
      </c>
      <c r="AC144" s="252"/>
      <c r="AD144" s="252"/>
      <c r="AE144" s="243" t="e">
        <f t="shared" si="290"/>
        <v>#DIV/0!</v>
      </c>
      <c r="AF144" s="252">
        <v>0</v>
      </c>
      <c r="AG144" s="252">
        <v>0</v>
      </c>
      <c r="AH144" s="243" t="e">
        <f t="shared" si="171"/>
        <v>#DIV/0!</v>
      </c>
      <c r="AI144" s="252"/>
      <c r="AJ144" s="252"/>
      <c r="AK144" s="243" t="e">
        <f t="shared" si="172"/>
        <v>#DIV/0!</v>
      </c>
      <c r="AL144" s="252"/>
      <c r="AM144" s="252"/>
      <c r="AN144" s="243" t="e">
        <f t="shared" si="173"/>
        <v>#DIV/0!</v>
      </c>
      <c r="AO144" s="252"/>
      <c r="AP144" s="252"/>
      <c r="AQ144" s="243" t="e">
        <f>(AP144/AO144)*100</f>
        <v>#DIV/0!</v>
      </c>
      <c r="AR144" s="252"/>
    </row>
    <row r="145" spans="1:44" ht="19.8" customHeight="1">
      <c r="A145" s="314" t="s">
        <v>323</v>
      </c>
      <c r="B145" s="318" t="s">
        <v>320</v>
      </c>
      <c r="C145" s="317" t="s">
        <v>318</v>
      </c>
      <c r="D145" s="243" t="s">
        <v>287</v>
      </c>
      <c r="E145" s="243">
        <f>E146+E147+E149</f>
        <v>3073.08</v>
      </c>
      <c r="F145" s="243">
        <f t="shared" ref="F145" si="291">F146+F147+F149</f>
        <v>2659.5</v>
      </c>
      <c r="G145" s="243">
        <f t="shared" si="162"/>
        <v>86.541840759108126</v>
      </c>
      <c r="H145" s="243">
        <f t="shared" ref="H145:I145" si="292">H146+H147+H149</f>
        <v>0</v>
      </c>
      <c r="I145" s="243">
        <f t="shared" si="292"/>
        <v>0</v>
      </c>
      <c r="J145" s="243" t="e">
        <f t="shared" si="163"/>
        <v>#DIV/0!</v>
      </c>
      <c r="K145" s="243">
        <f t="shared" ref="K145:L145" si="293">K146+K147+K149</f>
        <v>0</v>
      </c>
      <c r="L145" s="243">
        <f t="shared" si="293"/>
        <v>0</v>
      </c>
      <c r="M145" s="243" t="e">
        <f t="shared" si="164"/>
        <v>#DIV/0!</v>
      </c>
      <c r="N145" s="243">
        <f t="shared" ref="N145:O145" si="294">N146+N147+N149</f>
        <v>2568.5</v>
      </c>
      <c r="O145" s="243">
        <f t="shared" si="294"/>
        <v>2568.5</v>
      </c>
      <c r="P145" s="243">
        <f t="shared" si="165"/>
        <v>100</v>
      </c>
      <c r="Q145" s="243">
        <f t="shared" ref="Q145:R145" si="295">Q146+Q147+Q149</f>
        <v>0</v>
      </c>
      <c r="R145" s="243">
        <f t="shared" si="295"/>
        <v>0</v>
      </c>
      <c r="S145" s="243" t="e">
        <f t="shared" si="166"/>
        <v>#DIV/0!</v>
      </c>
      <c r="T145" s="243">
        <f t="shared" ref="T145:U145" si="296">T146+T147+T149</f>
        <v>0</v>
      </c>
      <c r="U145" s="243">
        <f t="shared" si="296"/>
        <v>91</v>
      </c>
      <c r="V145" s="243" t="e">
        <f t="shared" si="167"/>
        <v>#DIV/0!</v>
      </c>
      <c r="W145" s="243">
        <f t="shared" ref="W145:X145" si="297">W146+W147+W149</f>
        <v>0</v>
      </c>
      <c r="X145" s="243">
        <f t="shared" si="297"/>
        <v>0</v>
      </c>
      <c r="Y145" s="243" t="e">
        <f t="shared" si="288"/>
        <v>#DIV/0!</v>
      </c>
      <c r="Z145" s="243">
        <f t="shared" ref="Z145:AA145" si="298">Z146+Z147+Z149</f>
        <v>0</v>
      </c>
      <c r="AA145" s="243">
        <f t="shared" si="298"/>
        <v>0</v>
      </c>
      <c r="AB145" s="243" t="e">
        <f t="shared" si="289"/>
        <v>#DIV/0!</v>
      </c>
      <c r="AC145" s="243">
        <f t="shared" ref="AC145:AD145" si="299">AC146+AC147+AC149</f>
        <v>0</v>
      </c>
      <c r="AD145" s="243">
        <f t="shared" si="299"/>
        <v>0</v>
      </c>
      <c r="AE145" s="243" t="e">
        <f t="shared" si="290"/>
        <v>#DIV/0!</v>
      </c>
      <c r="AF145" s="243">
        <f t="shared" ref="AF145:AG145" si="300">AF146+AF147+AF149</f>
        <v>0</v>
      </c>
      <c r="AG145" s="243">
        <f t="shared" si="300"/>
        <v>0</v>
      </c>
      <c r="AH145" s="243" t="e">
        <f t="shared" si="171"/>
        <v>#DIV/0!</v>
      </c>
      <c r="AI145" s="243">
        <f t="shared" ref="AI145:AJ145" si="301">AI146+AI147+AI149</f>
        <v>504.58</v>
      </c>
      <c r="AJ145" s="243">
        <f t="shared" si="301"/>
        <v>0</v>
      </c>
      <c r="AK145" s="243">
        <f t="shared" si="172"/>
        <v>0</v>
      </c>
      <c r="AL145" s="243">
        <f t="shared" ref="AL145:AM145" si="302">AL146+AL147+AL149</f>
        <v>0</v>
      </c>
      <c r="AM145" s="243">
        <f t="shared" si="302"/>
        <v>0</v>
      </c>
      <c r="AN145" s="243" t="e">
        <f t="shared" si="173"/>
        <v>#DIV/0!</v>
      </c>
      <c r="AO145" s="243">
        <f t="shared" ref="AO145:AP145" si="303">AO146+AO147+AO149</f>
        <v>0</v>
      </c>
      <c r="AP145" s="243">
        <f t="shared" si="303"/>
        <v>0</v>
      </c>
      <c r="AQ145" s="243" t="e">
        <f>(AP145/AO145)*100</f>
        <v>#DIV/0!</v>
      </c>
      <c r="AR145" s="252"/>
    </row>
    <row r="146" spans="1:44" ht="31.2">
      <c r="A146" s="315"/>
      <c r="B146" s="318"/>
      <c r="C146" s="317"/>
      <c r="D146" s="243" t="s">
        <v>2</v>
      </c>
      <c r="E146" s="243">
        <f>H146+K146+N146+Q146+T146+W146+Z146+AC146+AF146+AI146+AL146+AO146</f>
        <v>0</v>
      </c>
      <c r="F146" s="243">
        <f t="shared" ref="F146:F149" si="304">I146+L146+O146+R146+U146+X146+AA146+AD146+AG146+AJ146+AM146+AP146</f>
        <v>0</v>
      </c>
      <c r="G146" s="243" t="e">
        <f t="shared" si="162"/>
        <v>#DIV/0!</v>
      </c>
      <c r="H146" s="252">
        <v>0</v>
      </c>
      <c r="I146" s="252"/>
      <c r="J146" s="243" t="e">
        <f t="shared" si="163"/>
        <v>#DIV/0!</v>
      </c>
      <c r="K146" s="252">
        <v>0</v>
      </c>
      <c r="L146" s="252"/>
      <c r="M146" s="243" t="e">
        <f t="shared" si="164"/>
        <v>#DIV/0!</v>
      </c>
      <c r="N146" s="252">
        <v>0</v>
      </c>
      <c r="O146" s="252"/>
      <c r="P146" s="243" t="e">
        <f t="shared" si="165"/>
        <v>#DIV/0!</v>
      </c>
      <c r="Q146" s="252">
        <v>0</v>
      </c>
      <c r="R146" s="252"/>
      <c r="S146" s="243" t="e">
        <f t="shared" si="166"/>
        <v>#DIV/0!</v>
      </c>
      <c r="T146" s="252">
        <v>0</v>
      </c>
      <c r="U146" s="252"/>
      <c r="V146" s="243" t="e">
        <f t="shared" si="167"/>
        <v>#DIV/0!</v>
      </c>
      <c r="W146" s="252">
        <v>0</v>
      </c>
      <c r="X146" s="252"/>
      <c r="Y146" s="243" t="e">
        <f t="shared" si="288"/>
        <v>#DIV/0!</v>
      </c>
      <c r="Z146" s="252">
        <v>0</v>
      </c>
      <c r="AA146" s="252"/>
      <c r="AB146" s="243" t="e">
        <f t="shared" si="289"/>
        <v>#DIV/0!</v>
      </c>
      <c r="AC146" s="252">
        <v>0</v>
      </c>
      <c r="AD146" s="252"/>
      <c r="AE146" s="243" t="e">
        <f t="shared" si="290"/>
        <v>#DIV/0!</v>
      </c>
      <c r="AF146" s="252">
        <v>0</v>
      </c>
      <c r="AG146" s="252">
        <v>0</v>
      </c>
      <c r="AH146" s="243" t="e">
        <f t="shared" si="171"/>
        <v>#DIV/0!</v>
      </c>
      <c r="AI146" s="252">
        <v>0</v>
      </c>
      <c r="AJ146" s="252"/>
      <c r="AK146" s="243" t="e">
        <f t="shared" si="172"/>
        <v>#DIV/0!</v>
      </c>
      <c r="AL146" s="252">
        <v>0</v>
      </c>
      <c r="AM146" s="252"/>
      <c r="AN146" s="243" t="e">
        <f t="shared" si="173"/>
        <v>#DIV/0!</v>
      </c>
      <c r="AO146" s="252">
        <v>0</v>
      </c>
      <c r="AP146" s="252"/>
      <c r="AQ146" s="243" t="e">
        <f>(AP146/AO146)*100</f>
        <v>#DIV/0!</v>
      </c>
      <c r="AR146" s="252"/>
    </row>
    <row r="147" spans="1:44" ht="16.05" customHeight="1">
      <c r="A147" s="315"/>
      <c r="B147" s="318"/>
      <c r="C147" s="317"/>
      <c r="D147" s="243" t="s">
        <v>43</v>
      </c>
      <c r="E147" s="243">
        <f t="shared" ref="E147:E149" si="305">H147+K147+N147+Q147+T147+W147+Z147+AC147+AF147+AI147+AL147+AO147</f>
        <v>3073.08</v>
      </c>
      <c r="F147" s="243">
        <f t="shared" si="304"/>
        <v>2659.5</v>
      </c>
      <c r="G147" s="243">
        <f t="shared" si="162"/>
        <v>86.541840759108126</v>
      </c>
      <c r="H147" s="252">
        <v>0</v>
      </c>
      <c r="I147" s="252"/>
      <c r="J147" s="243" t="e">
        <f t="shared" si="163"/>
        <v>#DIV/0!</v>
      </c>
      <c r="K147" s="252">
        <v>0</v>
      </c>
      <c r="L147" s="252"/>
      <c r="M147" s="243" t="e">
        <f t="shared" si="164"/>
        <v>#DIV/0!</v>
      </c>
      <c r="N147" s="252">
        <v>2568.5</v>
      </c>
      <c r="O147" s="252">
        <v>2568.5</v>
      </c>
      <c r="P147" s="243">
        <f t="shared" si="165"/>
        <v>100</v>
      </c>
      <c r="Q147" s="252">
        <v>0</v>
      </c>
      <c r="R147" s="252"/>
      <c r="S147" s="243" t="e">
        <f t="shared" si="166"/>
        <v>#DIV/0!</v>
      </c>
      <c r="T147" s="252">
        <v>0</v>
      </c>
      <c r="U147" s="252">
        <v>91</v>
      </c>
      <c r="V147" s="243" t="e">
        <f t="shared" si="167"/>
        <v>#DIV/0!</v>
      </c>
      <c r="W147" s="252">
        <v>0</v>
      </c>
      <c r="X147" s="252"/>
      <c r="Y147" s="243" t="e">
        <f t="shared" si="288"/>
        <v>#DIV/0!</v>
      </c>
      <c r="Z147" s="252">
        <v>0</v>
      </c>
      <c r="AA147" s="252"/>
      <c r="AB147" s="243" t="e">
        <f t="shared" si="289"/>
        <v>#DIV/0!</v>
      </c>
      <c r="AC147" s="252">
        <v>0</v>
      </c>
      <c r="AD147" s="252"/>
      <c r="AE147" s="243" t="e">
        <f t="shared" si="290"/>
        <v>#DIV/0!</v>
      </c>
      <c r="AF147" s="252">
        <v>0</v>
      </c>
      <c r="AG147" s="252">
        <v>0</v>
      </c>
      <c r="AH147" s="243" t="e">
        <f t="shared" si="171"/>
        <v>#DIV/0!</v>
      </c>
      <c r="AI147" s="252">
        <v>504.58</v>
      </c>
      <c r="AJ147" s="252"/>
      <c r="AK147" s="243">
        <f t="shared" si="172"/>
        <v>0</v>
      </c>
      <c r="AL147" s="252">
        <v>0</v>
      </c>
      <c r="AM147" s="252"/>
      <c r="AN147" s="243" t="e">
        <f t="shared" si="173"/>
        <v>#DIV/0!</v>
      </c>
      <c r="AO147" s="252">
        <v>0</v>
      </c>
      <c r="AP147" s="252"/>
      <c r="AQ147" s="243" t="e">
        <f>(AP147/AO147)*100</f>
        <v>#DIV/0!</v>
      </c>
      <c r="AR147" s="252"/>
    </row>
    <row r="148" spans="1:44" ht="46.8">
      <c r="A148" s="315"/>
      <c r="B148" s="318"/>
      <c r="C148" s="317"/>
      <c r="D148" s="243" t="s">
        <v>283</v>
      </c>
      <c r="E148" s="243">
        <f t="shared" si="305"/>
        <v>0</v>
      </c>
      <c r="F148" s="243">
        <f t="shared" ref="F148" si="306">I148+L148+O148+R148+U148+X148+AA148+AD148+AG148+AJ148+AP148</f>
        <v>0</v>
      </c>
      <c r="G148" s="243" t="e">
        <f t="shared" si="162"/>
        <v>#DIV/0!</v>
      </c>
      <c r="H148" s="252">
        <v>0</v>
      </c>
      <c r="I148" s="252"/>
      <c r="J148" s="243" t="e">
        <f t="shared" si="163"/>
        <v>#DIV/0!</v>
      </c>
      <c r="K148" s="252">
        <v>0</v>
      </c>
      <c r="L148" s="252"/>
      <c r="M148" s="243" t="e">
        <f t="shared" si="164"/>
        <v>#DIV/0!</v>
      </c>
      <c r="N148" s="252">
        <v>0</v>
      </c>
      <c r="O148" s="252"/>
      <c r="P148" s="243" t="e">
        <f t="shared" si="165"/>
        <v>#DIV/0!</v>
      </c>
      <c r="Q148" s="252">
        <v>0</v>
      </c>
      <c r="R148" s="252"/>
      <c r="S148" s="243" t="e">
        <f t="shared" si="166"/>
        <v>#DIV/0!</v>
      </c>
      <c r="T148" s="252">
        <v>0</v>
      </c>
      <c r="U148" s="252"/>
      <c r="V148" s="243" t="e">
        <f t="shared" si="167"/>
        <v>#DIV/0!</v>
      </c>
      <c r="W148" s="252">
        <v>0</v>
      </c>
      <c r="X148" s="252"/>
      <c r="Y148" s="243" t="e">
        <f t="shared" si="288"/>
        <v>#DIV/0!</v>
      </c>
      <c r="Z148" s="252">
        <v>0</v>
      </c>
      <c r="AA148" s="252"/>
      <c r="AB148" s="243" t="e">
        <f t="shared" si="289"/>
        <v>#DIV/0!</v>
      </c>
      <c r="AC148" s="252">
        <v>0</v>
      </c>
      <c r="AD148" s="252"/>
      <c r="AE148" s="243" t="e">
        <f t="shared" si="290"/>
        <v>#DIV/0!</v>
      </c>
      <c r="AF148" s="252">
        <v>0</v>
      </c>
      <c r="AG148" s="252">
        <v>0</v>
      </c>
      <c r="AH148" s="243" t="e">
        <f t="shared" si="171"/>
        <v>#DIV/0!</v>
      </c>
      <c r="AI148" s="252">
        <v>0</v>
      </c>
      <c r="AJ148" s="252"/>
      <c r="AK148" s="243" t="e">
        <f t="shared" si="172"/>
        <v>#DIV/0!</v>
      </c>
      <c r="AL148" s="252">
        <v>0</v>
      </c>
      <c r="AM148" s="252"/>
      <c r="AN148" s="243" t="e">
        <f t="shared" si="173"/>
        <v>#DIV/0!</v>
      </c>
      <c r="AO148" s="252">
        <v>0</v>
      </c>
      <c r="AP148" s="243"/>
      <c r="AQ148" s="243"/>
      <c r="AR148" s="252"/>
    </row>
    <row r="149" spans="1:44" ht="31.2">
      <c r="A149" s="316"/>
      <c r="B149" s="318"/>
      <c r="C149" s="317"/>
      <c r="D149" s="243" t="s">
        <v>288</v>
      </c>
      <c r="E149" s="243">
        <f t="shared" si="305"/>
        <v>0</v>
      </c>
      <c r="F149" s="243">
        <f t="shared" si="304"/>
        <v>0</v>
      </c>
      <c r="G149" s="243" t="e">
        <f t="shared" si="162"/>
        <v>#DIV/0!</v>
      </c>
      <c r="H149" s="252">
        <v>0</v>
      </c>
      <c r="I149" s="252"/>
      <c r="J149" s="243" t="e">
        <f t="shared" si="163"/>
        <v>#DIV/0!</v>
      </c>
      <c r="K149" s="252">
        <v>0</v>
      </c>
      <c r="L149" s="252"/>
      <c r="M149" s="243" t="e">
        <f t="shared" si="164"/>
        <v>#DIV/0!</v>
      </c>
      <c r="N149" s="252">
        <v>0</v>
      </c>
      <c r="O149" s="252"/>
      <c r="P149" s="243" t="e">
        <f t="shared" si="165"/>
        <v>#DIV/0!</v>
      </c>
      <c r="Q149" s="252">
        <v>0</v>
      </c>
      <c r="R149" s="252"/>
      <c r="S149" s="243" t="e">
        <f t="shared" si="166"/>
        <v>#DIV/0!</v>
      </c>
      <c r="T149" s="252">
        <v>0</v>
      </c>
      <c r="U149" s="252"/>
      <c r="V149" s="243" t="e">
        <f t="shared" si="167"/>
        <v>#DIV/0!</v>
      </c>
      <c r="W149" s="252">
        <v>0</v>
      </c>
      <c r="X149" s="252"/>
      <c r="Y149" s="243" t="e">
        <f t="shared" si="288"/>
        <v>#DIV/0!</v>
      </c>
      <c r="Z149" s="252">
        <v>0</v>
      </c>
      <c r="AA149" s="252"/>
      <c r="AB149" s="243" t="e">
        <f t="shared" si="289"/>
        <v>#DIV/0!</v>
      </c>
      <c r="AC149" s="252">
        <v>0</v>
      </c>
      <c r="AD149" s="252"/>
      <c r="AE149" s="243" t="e">
        <f t="shared" si="290"/>
        <v>#DIV/0!</v>
      </c>
      <c r="AF149" s="252">
        <v>0</v>
      </c>
      <c r="AG149" s="252">
        <v>0</v>
      </c>
      <c r="AH149" s="243" t="e">
        <f t="shared" si="171"/>
        <v>#DIV/0!</v>
      </c>
      <c r="AI149" s="252">
        <v>0</v>
      </c>
      <c r="AJ149" s="252"/>
      <c r="AK149" s="243" t="e">
        <f t="shared" si="172"/>
        <v>#DIV/0!</v>
      </c>
      <c r="AL149" s="252">
        <v>0</v>
      </c>
      <c r="AM149" s="252"/>
      <c r="AN149" s="243" t="e">
        <f t="shared" si="173"/>
        <v>#DIV/0!</v>
      </c>
      <c r="AO149" s="252">
        <v>0</v>
      </c>
      <c r="AP149" s="252"/>
      <c r="AQ149" s="243" t="e">
        <f>(AP149/AO149)*100</f>
        <v>#DIV/0!</v>
      </c>
      <c r="AR149" s="252"/>
    </row>
    <row r="150" spans="1:44" ht="16.05" hidden="1" customHeight="1">
      <c r="A150" s="314" t="s">
        <v>325</v>
      </c>
      <c r="B150" s="318" t="s">
        <v>394</v>
      </c>
      <c r="C150" s="317" t="s">
        <v>318</v>
      </c>
      <c r="D150" s="243" t="s">
        <v>287</v>
      </c>
      <c r="E150" s="243">
        <f>E151+E152+E154</f>
        <v>0</v>
      </c>
      <c r="F150" s="243">
        <f t="shared" ref="F150" si="307">F151+F152+F154</f>
        <v>0</v>
      </c>
      <c r="G150" s="243" t="e">
        <f t="shared" si="162"/>
        <v>#DIV/0!</v>
      </c>
      <c r="H150" s="243">
        <f t="shared" ref="H150:I150" si="308">H151+H152+H154</f>
        <v>0</v>
      </c>
      <c r="I150" s="243">
        <f t="shared" si="308"/>
        <v>0</v>
      </c>
      <c r="J150" s="243" t="e">
        <f t="shared" si="163"/>
        <v>#DIV/0!</v>
      </c>
      <c r="K150" s="243">
        <f t="shared" ref="K150:L150" si="309">K151+K152+K154</f>
        <v>0</v>
      </c>
      <c r="L150" s="243">
        <f t="shared" si="309"/>
        <v>0</v>
      </c>
      <c r="M150" s="243" t="e">
        <f t="shared" si="164"/>
        <v>#DIV/0!</v>
      </c>
      <c r="N150" s="243">
        <f t="shared" ref="N150:O150" si="310">N151+N152+N154</f>
        <v>0</v>
      </c>
      <c r="O150" s="243">
        <f t="shared" si="310"/>
        <v>0</v>
      </c>
      <c r="P150" s="243" t="e">
        <f t="shared" si="165"/>
        <v>#DIV/0!</v>
      </c>
      <c r="Q150" s="243">
        <f t="shared" ref="Q150:R150" si="311">Q151+Q152+Q154</f>
        <v>0</v>
      </c>
      <c r="R150" s="243">
        <f t="shared" si="311"/>
        <v>0</v>
      </c>
      <c r="S150" s="243" t="e">
        <f t="shared" si="166"/>
        <v>#DIV/0!</v>
      </c>
      <c r="T150" s="243">
        <f t="shared" ref="T150:U150" si="312">T151+T152+T154</f>
        <v>0</v>
      </c>
      <c r="U150" s="243">
        <f t="shared" si="312"/>
        <v>0</v>
      </c>
      <c r="V150" s="243" t="e">
        <f t="shared" si="167"/>
        <v>#DIV/0!</v>
      </c>
      <c r="W150" s="243">
        <f t="shared" ref="W150:X150" si="313">W151+W152+W154</f>
        <v>0</v>
      </c>
      <c r="X150" s="243">
        <f t="shared" si="313"/>
        <v>0</v>
      </c>
      <c r="Y150" s="243" t="e">
        <f t="shared" si="168"/>
        <v>#DIV/0!</v>
      </c>
      <c r="Z150" s="243">
        <f t="shared" ref="Z150:AA150" si="314">Z151+Z152+Z154</f>
        <v>0</v>
      </c>
      <c r="AA150" s="243">
        <f t="shared" si="314"/>
        <v>0</v>
      </c>
      <c r="AB150" s="243" t="e">
        <f t="shared" si="169"/>
        <v>#DIV/0!</v>
      </c>
      <c r="AC150" s="243">
        <f t="shared" ref="AC150:AD150" si="315">AC151+AC152+AC154</f>
        <v>0</v>
      </c>
      <c r="AD150" s="243">
        <f t="shared" si="315"/>
        <v>0</v>
      </c>
      <c r="AE150" s="243" t="e">
        <f t="shared" si="170"/>
        <v>#DIV/0!</v>
      </c>
      <c r="AF150" s="243">
        <f t="shared" ref="AF150:AG150" si="316">AF151+AF152+AF154</f>
        <v>0</v>
      </c>
      <c r="AG150" s="243">
        <f t="shared" si="316"/>
        <v>0</v>
      </c>
      <c r="AH150" s="243" t="e">
        <f t="shared" si="171"/>
        <v>#DIV/0!</v>
      </c>
      <c r="AI150" s="243">
        <f t="shared" ref="AI150:AJ150" si="317">AI151+AI152+AI154</f>
        <v>0</v>
      </c>
      <c r="AJ150" s="243">
        <f t="shared" si="317"/>
        <v>0</v>
      </c>
      <c r="AK150" s="243" t="e">
        <f t="shared" si="172"/>
        <v>#DIV/0!</v>
      </c>
      <c r="AL150" s="243">
        <f t="shared" ref="AL150:AM150" si="318">AL151+AL152+AL154</f>
        <v>0</v>
      </c>
      <c r="AM150" s="243">
        <f t="shared" si="318"/>
        <v>0</v>
      </c>
      <c r="AN150" s="243" t="e">
        <f t="shared" si="173"/>
        <v>#DIV/0!</v>
      </c>
      <c r="AO150" s="243">
        <f t="shared" ref="AO150:AP150" si="319">AO151+AO152+AO154</f>
        <v>0</v>
      </c>
      <c r="AP150" s="243">
        <f t="shared" si="319"/>
        <v>0</v>
      </c>
      <c r="AQ150" s="243" t="e">
        <f t="shared" si="174"/>
        <v>#DIV/0!</v>
      </c>
      <c r="AR150" s="252"/>
    </row>
    <row r="151" spans="1:44" ht="31.2" hidden="1">
      <c r="A151" s="315"/>
      <c r="B151" s="318"/>
      <c r="C151" s="317"/>
      <c r="D151" s="243" t="s">
        <v>2</v>
      </c>
      <c r="E151" s="243">
        <f>H151+K151+N151+Q151+T151+W151+Z151+AC151+AF151+AI151+AL151+AO151</f>
        <v>0</v>
      </c>
      <c r="F151" s="243">
        <f t="shared" ref="F151:F152" si="320">I151+L151+O151+R151+U151+X151+AA151+AD151+AG151+AJ151+AM151+AP151</f>
        <v>0</v>
      </c>
      <c r="G151" s="243" t="e">
        <f t="shared" si="162"/>
        <v>#DIV/0!</v>
      </c>
      <c r="H151" s="252">
        <v>0</v>
      </c>
      <c r="I151" s="252"/>
      <c r="J151" s="243" t="e">
        <f t="shared" si="163"/>
        <v>#DIV/0!</v>
      </c>
      <c r="K151" s="252">
        <v>0</v>
      </c>
      <c r="L151" s="252"/>
      <c r="M151" s="243" t="e">
        <f t="shared" si="164"/>
        <v>#DIV/0!</v>
      </c>
      <c r="N151" s="252">
        <v>0</v>
      </c>
      <c r="O151" s="252"/>
      <c r="P151" s="243" t="e">
        <f t="shared" si="165"/>
        <v>#DIV/0!</v>
      </c>
      <c r="Q151" s="252">
        <v>0</v>
      </c>
      <c r="R151" s="252"/>
      <c r="S151" s="243" t="e">
        <f t="shared" si="166"/>
        <v>#DIV/0!</v>
      </c>
      <c r="T151" s="252">
        <v>0</v>
      </c>
      <c r="U151" s="252"/>
      <c r="V151" s="243" t="e">
        <f t="shared" si="167"/>
        <v>#DIV/0!</v>
      </c>
      <c r="W151" s="252">
        <v>0</v>
      </c>
      <c r="X151" s="252"/>
      <c r="Y151" s="243" t="e">
        <f t="shared" si="168"/>
        <v>#DIV/0!</v>
      </c>
      <c r="Z151" s="252">
        <v>0</v>
      </c>
      <c r="AA151" s="252"/>
      <c r="AB151" s="243" t="e">
        <f t="shared" si="169"/>
        <v>#DIV/0!</v>
      </c>
      <c r="AC151" s="252">
        <v>0</v>
      </c>
      <c r="AD151" s="252"/>
      <c r="AE151" s="243" t="e">
        <f t="shared" si="170"/>
        <v>#DIV/0!</v>
      </c>
      <c r="AF151" s="252">
        <v>0</v>
      </c>
      <c r="AG151" s="252">
        <v>0</v>
      </c>
      <c r="AH151" s="243" t="e">
        <f t="shared" si="171"/>
        <v>#DIV/0!</v>
      </c>
      <c r="AI151" s="252">
        <v>0</v>
      </c>
      <c r="AJ151" s="252"/>
      <c r="AK151" s="243" t="e">
        <f t="shared" si="172"/>
        <v>#DIV/0!</v>
      </c>
      <c r="AL151" s="252">
        <v>0</v>
      </c>
      <c r="AM151" s="252"/>
      <c r="AN151" s="243" t="e">
        <f t="shared" si="173"/>
        <v>#DIV/0!</v>
      </c>
      <c r="AO151" s="252">
        <v>0</v>
      </c>
      <c r="AP151" s="252"/>
      <c r="AQ151" s="243" t="e">
        <f t="shared" si="174"/>
        <v>#DIV/0!</v>
      </c>
      <c r="AR151" s="252"/>
    </row>
    <row r="152" spans="1:44" ht="16.05" hidden="1" customHeight="1">
      <c r="A152" s="315"/>
      <c r="B152" s="318"/>
      <c r="C152" s="317"/>
      <c r="D152" s="243" t="s">
        <v>43</v>
      </c>
      <c r="E152" s="243">
        <f t="shared" ref="E152:F154" si="321">H152+K152+N152+Q152+T152+W152+Z152+AC152+AF152+AI152+AL152+AO152</f>
        <v>0</v>
      </c>
      <c r="F152" s="243">
        <f t="shared" si="320"/>
        <v>0</v>
      </c>
      <c r="G152" s="243" t="e">
        <f t="shared" si="162"/>
        <v>#DIV/0!</v>
      </c>
      <c r="H152" s="252">
        <v>0</v>
      </c>
      <c r="I152" s="252"/>
      <c r="J152" s="243" t="e">
        <f t="shared" si="163"/>
        <v>#DIV/0!</v>
      </c>
      <c r="K152" s="252">
        <v>0</v>
      </c>
      <c r="L152" s="252"/>
      <c r="M152" s="243" t="e">
        <f t="shared" si="164"/>
        <v>#DIV/0!</v>
      </c>
      <c r="N152" s="252">
        <v>0</v>
      </c>
      <c r="O152" s="252"/>
      <c r="P152" s="243" t="e">
        <f t="shared" si="165"/>
        <v>#DIV/0!</v>
      </c>
      <c r="Q152" s="252">
        <v>0</v>
      </c>
      <c r="R152" s="252"/>
      <c r="S152" s="243" t="e">
        <f t="shared" si="166"/>
        <v>#DIV/0!</v>
      </c>
      <c r="T152" s="252">
        <v>0</v>
      </c>
      <c r="U152" s="252"/>
      <c r="V152" s="243" t="e">
        <f t="shared" si="167"/>
        <v>#DIV/0!</v>
      </c>
      <c r="W152" s="252">
        <v>0</v>
      </c>
      <c r="X152" s="252"/>
      <c r="Y152" s="243" t="e">
        <f t="shared" si="168"/>
        <v>#DIV/0!</v>
      </c>
      <c r="Z152" s="252">
        <v>0</v>
      </c>
      <c r="AA152" s="252"/>
      <c r="AB152" s="243" t="e">
        <f t="shared" si="169"/>
        <v>#DIV/0!</v>
      </c>
      <c r="AC152" s="252">
        <v>0</v>
      </c>
      <c r="AD152" s="252"/>
      <c r="AE152" s="243" t="e">
        <f t="shared" si="170"/>
        <v>#DIV/0!</v>
      </c>
      <c r="AF152" s="252">
        <v>0</v>
      </c>
      <c r="AG152" s="252">
        <v>0</v>
      </c>
      <c r="AH152" s="243" t="e">
        <f t="shared" si="171"/>
        <v>#DIV/0!</v>
      </c>
      <c r="AI152" s="252">
        <v>0</v>
      </c>
      <c r="AJ152" s="252"/>
      <c r="AK152" s="243" t="e">
        <f t="shared" si="172"/>
        <v>#DIV/0!</v>
      </c>
      <c r="AL152" s="252">
        <v>0</v>
      </c>
      <c r="AM152" s="252"/>
      <c r="AN152" s="243" t="e">
        <f t="shared" si="173"/>
        <v>#DIV/0!</v>
      </c>
      <c r="AO152" s="252">
        <v>0</v>
      </c>
      <c r="AP152" s="252"/>
      <c r="AQ152" s="243" t="e">
        <f t="shared" si="174"/>
        <v>#DIV/0!</v>
      </c>
      <c r="AR152" s="252"/>
    </row>
    <row r="153" spans="1:44" ht="46.8" hidden="1">
      <c r="A153" s="315"/>
      <c r="B153" s="318"/>
      <c r="C153" s="317"/>
      <c r="D153" s="243" t="s">
        <v>283</v>
      </c>
      <c r="E153" s="243">
        <f t="shared" si="321"/>
        <v>0</v>
      </c>
      <c r="F153" s="243">
        <f t="shared" ref="F153" si="322">I153+L153+O153+R153+U153+X153+AA153+AD153+AG153+AJ153+AP153</f>
        <v>0</v>
      </c>
      <c r="G153" s="243" t="e">
        <f t="shared" si="162"/>
        <v>#DIV/0!</v>
      </c>
      <c r="H153" s="252">
        <v>0</v>
      </c>
      <c r="I153" s="252"/>
      <c r="J153" s="243" t="e">
        <f t="shared" si="163"/>
        <v>#DIV/0!</v>
      </c>
      <c r="K153" s="252">
        <v>0</v>
      </c>
      <c r="L153" s="252"/>
      <c r="M153" s="243" t="e">
        <f t="shared" si="164"/>
        <v>#DIV/0!</v>
      </c>
      <c r="N153" s="252">
        <v>0</v>
      </c>
      <c r="O153" s="252"/>
      <c r="P153" s="243" t="e">
        <f t="shared" si="165"/>
        <v>#DIV/0!</v>
      </c>
      <c r="Q153" s="252">
        <v>0</v>
      </c>
      <c r="R153" s="252"/>
      <c r="S153" s="243" t="e">
        <f t="shared" si="166"/>
        <v>#DIV/0!</v>
      </c>
      <c r="T153" s="252">
        <v>0</v>
      </c>
      <c r="U153" s="252"/>
      <c r="V153" s="243" t="e">
        <f t="shared" si="167"/>
        <v>#DIV/0!</v>
      </c>
      <c r="W153" s="252">
        <v>0</v>
      </c>
      <c r="X153" s="252"/>
      <c r="Y153" s="243" t="e">
        <f t="shared" si="168"/>
        <v>#DIV/0!</v>
      </c>
      <c r="Z153" s="252">
        <v>0</v>
      </c>
      <c r="AA153" s="252"/>
      <c r="AB153" s="243" t="e">
        <f t="shared" si="169"/>
        <v>#DIV/0!</v>
      </c>
      <c r="AC153" s="252">
        <v>0</v>
      </c>
      <c r="AD153" s="252"/>
      <c r="AE153" s="243" t="e">
        <f t="shared" si="170"/>
        <v>#DIV/0!</v>
      </c>
      <c r="AF153" s="252">
        <v>0</v>
      </c>
      <c r="AG153" s="252">
        <v>0</v>
      </c>
      <c r="AH153" s="243" t="e">
        <f t="shared" si="171"/>
        <v>#DIV/0!</v>
      </c>
      <c r="AI153" s="252">
        <v>0</v>
      </c>
      <c r="AJ153" s="252"/>
      <c r="AK153" s="243" t="e">
        <f t="shared" si="172"/>
        <v>#DIV/0!</v>
      </c>
      <c r="AL153" s="252">
        <v>0</v>
      </c>
      <c r="AM153" s="252"/>
      <c r="AN153" s="243" t="e">
        <f t="shared" si="173"/>
        <v>#DIV/0!</v>
      </c>
      <c r="AO153" s="252">
        <v>0</v>
      </c>
      <c r="AP153" s="243"/>
      <c r="AQ153" s="243"/>
      <c r="AR153" s="252"/>
    </row>
    <row r="154" spans="1:44" ht="31.2" hidden="1">
      <c r="A154" s="316"/>
      <c r="B154" s="318"/>
      <c r="C154" s="317"/>
      <c r="D154" s="243" t="s">
        <v>288</v>
      </c>
      <c r="E154" s="243">
        <f t="shared" si="321"/>
        <v>0</v>
      </c>
      <c r="F154" s="243">
        <f t="shared" si="321"/>
        <v>0</v>
      </c>
      <c r="G154" s="243" t="e">
        <f t="shared" si="162"/>
        <v>#DIV/0!</v>
      </c>
      <c r="H154" s="252">
        <v>0</v>
      </c>
      <c r="I154" s="252"/>
      <c r="J154" s="243" t="e">
        <f t="shared" si="163"/>
        <v>#DIV/0!</v>
      </c>
      <c r="K154" s="252">
        <v>0</v>
      </c>
      <c r="L154" s="252"/>
      <c r="M154" s="243" t="e">
        <f t="shared" si="164"/>
        <v>#DIV/0!</v>
      </c>
      <c r="N154" s="252">
        <v>0</v>
      </c>
      <c r="O154" s="252"/>
      <c r="P154" s="243" t="e">
        <f t="shared" si="165"/>
        <v>#DIV/0!</v>
      </c>
      <c r="Q154" s="252">
        <v>0</v>
      </c>
      <c r="R154" s="252"/>
      <c r="S154" s="243" t="e">
        <f t="shared" si="166"/>
        <v>#DIV/0!</v>
      </c>
      <c r="T154" s="252">
        <v>0</v>
      </c>
      <c r="U154" s="252"/>
      <c r="V154" s="243" t="e">
        <f t="shared" si="167"/>
        <v>#DIV/0!</v>
      </c>
      <c r="W154" s="252">
        <v>0</v>
      </c>
      <c r="X154" s="252"/>
      <c r="Y154" s="243" t="e">
        <f t="shared" si="168"/>
        <v>#DIV/0!</v>
      </c>
      <c r="Z154" s="252">
        <v>0</v>
      </c>
      <c r="AA154" s="252"/>
      <c r="AB154" s="243" t="e">
        <f t="shared" si="169"/>
        <v>#DIV/0!</v>
      </c>
      <c r="AC154" s="252">
        <v>0</v>
      </c>
      <c r="AD154" s="252"/>
      <c r="AE154" s="243" t="e">
        <f t="shared" si="170"/>
        <v>#DIV/0!</v>
      </c>
      <c r="AF154" s="252">
        <v>0</v>
      </c>
      <c r="AG154" s="252">
        <v>0</v>
      </c>
      <c r="AH154" s="243" t="e">
        <f t="shared" si="171"/>
        <v>#DIV/0!</v>
      </c>
      <c r="AI154" s="252">
        <v>0</v>
      </c>
      <c r="AJ154" s="252"/>
      <c r="AK154" s="243" t="e">
        <f t="shared" si="172"/>
        <v>#DIV/0!</v>
      </c>
      <c r="AL154" s="252">
        <v>0</v>
      </c>
      <c r="AM154" s="252"/>
      <c r="AN154" s="243" t="e">
        <f t="shared" si="173"/>
        <v>#DIV/0!</v>
      </c>
      <c r="AO154" s="252">
        <v>0</v>
      </c>
      <c r="AP154" s="252"/>
      <c r="AQ154" s="243" t="e">
        <f t="shared" ref="AQ154" si="323">(AP154/AO154)*100</f>
        <v>#DIV/0!</v>
      </c>
      <c r="AR154" s="252"/>
    </row>
    <row r="155" spans="1:44" ht="19.8" customHeight="1">
      <c r="A155" s="314" t="s">
        <v>327</v>
      </c>
      <c r="B155" s="318" t="s">
        <v>322</v>
      </c>
      <c r="C155" s="317" t="s">
        <v>318</v>
      </c>
      <c r="D155" s="243" t="s">
        <v>287</v>
      </c>
      <c r="E155" s="243">
        <f>E156+E157+E159</f>
        <v>1251.3000000000002</v>
      </c>
      <c r="F155" s="243">
        <f t="shared" ref="F155" si="324">F156+F157+F159</f>
        <v>643.20000000000005</v>
      </c>
      <c r="G155" s="243">
        <f t="shared" si="162"/>
        <v>51.402541356988728</v>
      </c>
      <c r="H155" s="243">
        <f t="shared" ref="H155:I155" si="325">H156+H157+H159</f>
        <v>0</v>
      </c>
      <c r="I155" s="243">
        <f t="shared" si="325"/>
        <v>0</v>
      </c>
      <c r="J155" s="243" t="e">
        <f t="shared" si="163"/>
        <v>#DIV/0!</v>
      </c>
      <c r="K155" s="243">
        <f t="shared" ref="K155:L155" si="326">K156+K157+K159</f>
        <v>0</v>
      </c>
      <c r="L155" s="243">
        <f t="shared" si="326"/>
        <v>0</v>
      </c>
      <c r="M155" s="243" t="e">
        <f t="shared" si="164"/>
        <v>#DIV/0!</v>
      </c>
      <c r="N155" s="243">
        <f t="shared" ref="N155:O155" si="327">N156+N157+N159</f>
        <v>0</v>
      </c>
      <c r="O155" s="243">
        <f t="shared" si="327"/>
        <v>0</v>
      </c>
      <c r="P155" s="243" t="e">
        <f t="shared" si="165"/>
        <v>#DIV/0!</v>
      </c>
      <c r="Q155" s="243">
        <f t="shared" ref="Q155:R155" si="328">Q156+Q157+Q159</f>
        <v>643.20000000000005</v>
      </c>
      <c r="R155" s="243">
        <f t="shared" si="328"/>
        <v>643.20000000000005</v>
      </c>
      <c r="S155" s="243">
        <f t="shared" si="166"/>
        <v>100</v>
      </c>
      <c r="T155" s="243">
        <f t="shared" ref="T155:U155" si="329">T156+T157+T159</f>
        <v>0</v>
      </c>
      <c r="U155" s="243">
        <f t="shared" si="329"/>
        <v>0</v>
      </c>
      <c r="V155" s="243" t="e">
        <f t="shared" si="167"/>
        <v>#DIV/0!</v>
      </c>
      <c r="W155" s="243">
        <f t="shared" ref="W155:X155" si="330">W156+W157+W159</f>
        <v>0</v>
      </c>
      <c r="X155" s="243">
        <f t="shared" si="330"/>
        <v>0</v>
      </c>
      <c r="Y155" s="243" t="e">
        <f t="shared" si="168"/>
        <v>#DIV/0!</v>
      </c>
      <c r="Z155" s="243">
        <f t="shared" ref="Z155:AA155" si="331">Z156+Z157+Z159</f>
        <v>0</v>
      </c>
      <c r="AA155" s="243">
        <f t="shared" si="331"/>
        <v>0</v>
      </c>
      <c r="AB155" s="243" t="e">
        <f t="shared" si="169"/>
        <v>#DIV/0!</v>
      </c>
      <c r="AC155" s="243">
        <f t="shared" ref="AC155:AD155" si="332">AC156+AC157+AC159</f>
        <v>0</v>
      </c>
      <c r="AD155" s="243">
        <f t="shared" si="332"/>
        <v>0</v>
      </c>
      <c r="AE155" s="243" t="e">
        <f t="shared" si="170"/>
        <v>#DIV/0!</v>
      </c>
      <c r="AF155" s="243">
        <f t="shared" ref="AF155:AG155" si="333">AF156+AF157+AF159</f>
        <v>0</v>
      </c>
      <c r="AG155" s="243">
        <f t="shared" si="333"/>
        <v>0</v>
      </c>
      <c r="AH155" s="243" t="e">
        <f t="shared" si="171"/>
        <v>#DIV/0!</v>
      </c>
      <c r="AI155" s="243">
        <f t="shared" ref="AI155:AJ155" si="334">AI156+AI157+AI159</f>
        <v>608.1</v>
      </c>
      <c r="AJ155" s="243">
        <f t="shared" si="334"/>
        <v>0</v>
      </c>
      <c r="AK155" s="243">
        <f t="shared" si="172"/>
        <v>0</v>
      </c>
      <c r="AL155" s="243">
        <f t="shared" ref="AL155:AM155" si="335">AL156+AL157+AL159</f>
        <v>0</v>
      </c>
      <c r="AM155" s="243">
        <f t="shared" si="335"/>
        <v>0</v>
      </c>
      <c r="AN155" s="243" t="e">
        <f t="shared" si="173"/>
        <v>#DIV/0!</v>
      </c>
      <c r="AO155" s="243">
        <f t="shared" ref="AO155:AP155" si="336">AO156+AO157+AO159</f>
        <v>0</v>
      </c>
      <c r="AP155" s="243">
        <f t="shared" si="336"/>
        <v>0</v>
      </c>
      <c r="AQ155" s="243" t="e">
        <f>(AP155/AO155)*100</f>
        <v>#DIV/0!</v>
      </c>
      <c r="AR155" s="252"/>
    </row>
    <row r="156" spans="1:44" ht="31.2">
      <c r="A156" s="315"/>
      <c r="B156" s="318"/>
      <c r="C156" s="317"/>
      <c r="D156" s="243" t="s">
        <v>2</v>
      </c>
      <c r="E156" s="243">
        <f>H156+K156+N156+Q156+T156+W156+Z156+AC156+AF156+AI156+AL156+AO156</f>
        <v>0</v>
      </c>
      <c r="F156" s="243">
        <f t="shared" ref="F156:F159" si="337">I156+L156+O156+R156+U156+X156+AA156+AD156+AG156+AJ156+AM156+AP156</f>
        <v>0</v>
      </c>
      <c r="G156" s="243" t="e">
        <f t="shared" si="162"/>
        <v>#DIV/0!</v>
      </c>
      <c r="H156" s="252">
        <v>0</v>
      </c>
      <c r="I156" s="252"/>
      <c r="J156" s="243" t="e">
        <f t="shared" si="163"/>
        <v>#DIV/0!</v>
      </c>
      <c r="K156" s="252">
        <v>0</v>
      </c>
      <c r="L156" s="252"/>
      <c r="M156" s="243" t="e">
        <f t="shared" si="164"/>
        <v>#DIV/0!</v>
      </c>
      <c r="N156" s="252">
        <v>0</v>
      </c>
      <c r="O156" s="252"/>
      <c r="P156" s="243" t="e">
        <f t="shared" si="165"/>
        <v>#DIV/0!</v>
      </c>
      <c r="Q156" s="252">
        <v>0</v>
      </c>
      <c r="R156" s="252"/>
      <c r="S156" s="243" t="e">
        <f t="shared" si="166"/>
        <v>#DIV/0!</v>
      </c>
      <c r="T156" s="252">
        <v>0</v>
      </c>
      <c r="U156" s="252"/>
      <c r="V156" s="243" t="e">
        <f t="shared" si="167"/>
        <v>#DIV/0!</v>
      </c>
      <c r="W156" s="252">
        <v>0</v>
      </c>
      <c r="X156" s="252"/>
      <c r="Y156" s="243" t="e">
        <f t="shared" si="168"/>
        <v>#DIV/0!</v>
      </c>
      <c r="Z156" s="252">
        <v>0</v>
      </c>
      <c r="AA156" s="252"/>
      <c r="AB156" s="243" t="e">
        <f t="shared" si="169"/>
        <v>#DIV/0!</v>
      </c>
      <c r="AC156" s="252">
        <v>0</v>
      </c>
      <c r="AD156" s="252"/>
      <c r="AE156" s="243" t="e">
        <f t="shared" si="170"/>
        <v>#DIV/0!</v>
      </c>
      <c r="AF156" s="252">
        <v>0</v>
      </c>
      <c r="AG156" s="252">
        <v>0</v>
      </c>
      <c r="AH156" s="243" t="e">
        <f t="shared" si="171"/>
        <v>#DIV/0!</v>
      </c>
      <c r="AI156" s="252">
        <v>0</v>
      </c>
      <c r="AJ156" s="252"/>
      <c r="AK156" s="243" t="e">
        <f t="shared" si="172"/>
        <v>#DIV/0!</v>
      </c>
      <c r="AL156" s="252">
        <v>0</v>
      </c>
      <c r="AM156" s="252"/>
      <c r="AN156" s="243" t="e">
        <f t="shared" si="173"/>
        <v>#DIV/0!</v>
      </c>
      <c r="AO156" s="252">
        <v>0</v>
      </c>
      <c r="AP156" s="252"/>
      <c r="AQ156" s="243" t="e">
        <f>(AP156/AO156)*100</f>
        <v>#DIV/0!</v>
      </c>
      <c r="AR156" s="252"/>
    </row>
    <row r="157" spans="1:44" ht="16.05" customHeight="1">
      <c r="A157" s="315"/>
      <c r="B157" s="318"/>
      <c r="C157" s="317"/>
      <c r="D157" s="243" t="s">
        <v>43</v>
      </c>
      <c r="E157" s="243">
        <f t="shared" ref="E157:E159" si="338">H157+K157+N157+Q157+T157+W157+Z157+AC157+AF157+AI157+AL157+AO157</f>
        <v>1251.3000000000002</v>
      </c>
      <c r="F157" s="243">
        <f t="shared" si="337"/>
        <v>643.20000000000005</v>
      </c>
      <c r="G157" s="243">
        <f t="shared" si="162"/>
        <v>51.402541356988728</v>
      </c>
      <c r="H157" s="252">
        <v>0</v>
      </c>
      <c r="I157" s="252"/>
      <c r="J157" s="243" t="e">
        <f t="shared" si="163"/>
        <v>#DIV/0!</v>
      </c>
      <c r="K157" s="252">
        <v>0</v>
      </c>
      <c r="L157" s="252"/>
      <c r="M157" s="243" t="e">
        <f t="shared" si="164"/>
        <v>#DIV/0!</v>
      </c>
      <c r="N157" s="252">
        <v>0</v>
      </c>
      <c r="O157" s="252"/>
      <c r="P157" s="243" t="e">
        <f t="shared" si="165"/>
        <v>#DIV/0!</v>
      </c>
      <c r="Q157" s="252">
        <v>643.20000000000005</v>
      </c>
      <c r="R157" s="252">
        <v>643.20000000000005</v>
      </c>
      <c r="S157" s="243">
        <f t="shared" si="166"/>
        <v>100</v>
      </c>
      <c r="T157" s="252">
        <v>0</v>
      </c>
      <c r="U157" s="252"/>
      <c r="V157" s="243" t="e">
        <f t="shared" si="167"/>
        <v>#DIV/0!</v>
      </c>
      <c r="W157" s="252">
        <v>0</v>
      </c>
      <c r="X157" s="252"/>
      <c r="Y157" s="243" t="e">
        <f t="shared" si="168"/>
        <v>#DIV/0!</v>
      </c>
      <c r="Z157" s="252">
        <v>0</v>
      </c>
      <c r="AA157" s="252"/>
      <c r="AB157" s="243" t="e">
        <f t="shared" si="169"/>
        <v>#DIV/0!</v>
      </c>
      <c r="AC157" s="252">
        <v>0</v>
      </c>
      <c r="AD157" s="252"/>
      <c r="AE157" s="243" t="e">
        <f t="shared" si="170"/>
        <v>#DIV/0!</v>
      </c>
      <c r="AF157" s="252">
        <v>0</v>
      </c>
      <c r="AG157" s="252">
        <v>0</v>
      </c>
      <c r="AH157" s="243" t="e">
        <f t="shared" si="171"/>
        <v>#DIV/0!</v>
      </c>
      <c r="AI157" s="252">
        <v>608.1</v>
      </c>
      <c r="AJ157" s="252"/>
      <c r="AK157" s="243">
        <f t="shared" si="172"/>
        <v>0</v>
      </c>
      <c r="AL157" s="252">
        <v>0</v>
      </c>
      <c r="AM157" s="252"/>
      <c r="AN157" s="243" t="e">
        <f t="shared" si="173"/>
        <v>#DIV/0!</v>
      </c>
      <c r="AO157" s="252">
        <v>0</v>
      </c>
      <c r="AP157" s="252"/>
      <c r="AQ157" s="243" t="e">
        <f>(AP157/AO157)*100</f>
        <v>#DIV/0!</v>
      </c>
      <c r="AR157" s="252"/>
    </row>
    <row r="158" spans="1:44" ht="46.8">
      <c r="A158" s="315"/>
      <c r="B158" s="318"/>
      <c r="C158" s="317"/>
      <c r="D158" s="243" t="s">
        <v>283</v>
      </c>
      <c r="E158" s="243">
        <f t="shared" si="338"/>
        <v>1251.3</v>
      </c>
      <c r="F158" s="243">
        <f t="shared" ref="F158" si="339">I158+L158+O158+R158+U158+X158+AA158+AD158+AG158+AJ158+AP158</f>
        <v>643.20000000000005</v>
      </c>
      <c r="G158" s="243">
        <f t="shared" si="162"/>
        <v>51.402541356988742</v>
      </c>
      <c r="H158" s="252">
        <v>0</v>
      </c>
      <c r="I158" s="252"/>
      <c r="J158" s="243" t="e">
        <f t="shared" si="163"/>
        <v>#DIV/0!</v>
      </c>
      <c r="K158" s="252">
        <v>0</v>
      </c>
      <c r="L158" s="252"/>
      <c r="M158" s="243" t="e">
        <f t="shared" si="164"/>
        <v>#DIV/0!</v>
      </c>
      <c r="N158" s="252">
        <v>0</v>
      </c>
      <c r="O158" s="252"/>
      <c r="P158" s="243" t="e">
        <f t="shared" si="165"/>
        <v>#DIV/0!</v>
      </c>
      <c r="Q158" s="252">
        <v>643.20000000000005</v>
      </c>
      <c r="R158" s="252">
        <v>643.20000000000005</v>
      </c>
      <c r="S158" s="243">
        <f t="shared" si="166"/>
        <v>100</v>
      </c>
      <c r="T158" s="252">
        <v>0</v>
      </c>
      <c r="U158" s="252"/>
      <c r="V158" s="243" t="e">
        <f t="shared" si="167"/>
        <v>#DIV/0!</v>
      </c>
      <c r="W158" s="252">
        <v>0</v>
      </c>
      <c r="X158" s="252"/>
      <c r="Y158" s="243" t="e">
        <f t="shared" si="168"/>
        <v>#DIV/0!</v>
      </c>
      <c r="Z158" s="252">
        <v>0</v>
      </c>
      <c r="AA158" s="252"/>
      <c r="AB158" s="243" t="e">
        <f t="shared" si="169"/>
        <v>#DIV/0!</v>
      </c>
      <c r="AC158" s="252">
        <v>0</v>
      </c>
      <c r="AD158" s="252"/>
      <c r="AE158" s="243" t="e">
        <f t="shared" si="170"/>
        <v>#DIV/0!</v>
      </c>
      <c r="AF158" s="252">
        <v>0</v>
      </c>
      <c r="AG158" s="252">
        <v>0</v>
      </c>
      <c r="AH158" s="243" t="e">
        <f t="shared" si="171"/>
        <v>#DIV/0!</v>
      </c>
      <c r="AI158" s="252">
        <f>1251.3-643.2</f>
        <v>608.09999999999991</v>
      </c>
      <c r="AJ158" s="252"/>
      <c r="AK158" s="243">
        <f t="shared" si="172"/>
        <v>0</v>
      </c>
      <c r="AL158" s="252">
        <v>0</v>
      </c>
      <c r="AM158" s="252"/>
      <c r="AN158" s="243" t="e">
        <f t="shared" si="173"/>
        <v>#DIV/0!</v>
      </c>
      <c r="AO158" s="252">
        <v>0</v>
      </c>
      <c r="AP158" s="243"/>
      <c r="AQ158" s="243"/>
      <c r="AR158" s="252"/>
    </row>
    <row r="159" spans="1:44" ht="31.2">
      <c r="A159" s="316"/>
      <c r="B159" s="318"/>
      <c r="C159" s="317"/>
      <c r="D159" s="243" t="s">
        <v>288</v>
      </c>
      <c r="E159" s="243">
        <f t="shared" si="338"/>
        <v>0</v>
      </c>
      <c r="F159" s="243">
        <f t="shared" si="337"/>
        <v>0</v>
      </c>
      <c r="G159" s="243" t="e">
        <f t="shared" si="162"/>
        <v>#DIV/0!</v>
      </c>
      <c r="H159" s="252">
        <v>0</v>
      </c>
      <c r="I159" s="252"/>
      <c r="J159" s="243" t="e">
        <f t="shared" si="163"/>
        <v>#DIV/0!</v>
      </c>
      <c r="K159" s="252">
        <v>0</v>
      </c>
      <c r="L159" s="252"/>
      <c r="M159" s="243" t="e">
        <f t="shared" si="164"/>
        <v>#DIV/0!</v>
      </c>
      <c r="N159" s="252">
        <v>0</v>
      </c>
      <c r="O159" s="252"/>
      <c r="P159" s="243" t="e">
        <f t="shared" si="165"/>
        <v>#DIV/0!</v>
      </c>
      <c r="Q159" s="252">
        <v>0</v>
      </c>
      <c r="R159" s="252"/>
      <c r="S159" s="243" t="e">
        <f t="shared" si="166"/>
        <v>#DIV/0!</v>
      </c>
      <c r="T159" s="252">
        <v>0</v>
      </c>
      <c r="U159" s="252"/>
      <c r="V159" s="243" t="e">
        <f t="shared" si="167"/>
        <v>#DIV/0!</v>
      </c>
      <c r="W159" s="252">
        <v>0</v>
      </c>
      <c r="X159" s="252"/>
      <c r="Y159" s="243" t="e">
        <f t="shared" si="168"/>
        <v>#DIV/0!</v>
      </c>
      <c r="Z159" s="252">
        <v>0</v>
      </c>
      <c r="AA159" s="252"/>
      <c r="AB159" s="243" t="e">
        <f t="shared" si="169"/>
        <v>#DIV/0!</v>
      </c>
      <c r="AC159" s="252">
        <v>0</v>
      </c>
      <c r="AD159" s="252"/>
      <c r="AE159" s="243" t="e">
        <f t="shared" si="170"/>
        <v>#DIV/0!</v>
      </c>
      <c r="AF159" s="252">
        <v>0</v>
      </c>
      <c r="AG159" s="252">
        <v>0</v>
      </c>
      <c r="AH159" s="243" t="e">
        <f t="shared" si="171"/>
        <v>#DIV/0!</v>
      </c>
      <c r="AI159" s="252">
        <v>0</v>
      </c>
      <c r="AJ159" s="252"/>
      <c r="AK159" s="243" t="e">
        <f t="shared" si="172"/>
        <v>#DIV/0!</v>
      </c>
      <c r="AL159" s="252">
        <v>0</v>
      </c>
      <c r="AM159" s="252"/>
      <c r="AN159" s="243" t="e">
        <f t="shared" si="173"/>
        <v>#DIV/0!</v>
      </c>
      <c r="AO159" s="252">
        <v>0</v>
      </c>
      <c r="AP159" s="252"/>
      <c r="AQ159" s="243" t="e">
        <f>(AP159/AO159)*100</f>
        <v>#DIV/0!</v>
      </c>
      <c r="AR159" s="252"/>
    </row>
    <row r="160" spans="1:44" ht="19.8" customHeight="1">
      <c r="A160" s="314" t="s">
        <v>329</v>
      </c>
      <c r="B160" s="318" t="s">
        <v>326</v>
      </c>
      <c r="C160" s="317" t="s">
        <v>318</v>
      </c>
      <c r="D160" s="243" t="s">
        <v>287</v>
      </c>
      <c r="E160" s="243">
        <f>E161+E162+E164</f>
        <v>1547.4</v>
      </c>
      <c r="F160" s="243">
        <f t="shared" ref="F160" si="340">F161+F162+F164</f>
        <v>1010.88</v>
      </c>
      <c r="G160" s="243">
        <f t="shared" si="162"/>
        <v>65.32764637456377</v>
      </c>
      <c r="H160" s="243">
        <f t="shared" ref="H160:I160" si="341">H161+H162+H164</f>
        <v>0</v>
      </c>
      <c r="I160" s="243">
        <f t="shared" si="341"/>
        <v>0</v>
      </c>
      <c r="J160" s="243" t="e">
        <f t="shared" si="163"/>
        <v>#DIV/0!</v>
      </c>
      <c r="K160" s="243">
        <f t="shared" ref="K160:L160" si="342">K161+K162+K164</f>
        <v>0</v>
      </c>
      <c r="L160" s="243">
        <f t="shared" si="342"/>
        <v>0</v>
      </c>
      <c r="M160" s="243" t="e">
        <f t="shared" si="164"/>
        <v>#DIV/0!</v>
      </c>
      <c r="N160" s="243">
        <f t="shared" ref="N160:O160" si="343">N161+N162+N164</f>
        <v>0</v>
      </c>
      <c r="O160" s="243">
        <f t="shared" si="343"/>
        <v>0</v>
      </c>
      <c r="P160" s="243" t="e">
        <f t="shared" si="165"/>
        <v>#DIV/0!</v>
      </c>
      <c r="Q160" s="243">
        <f t="shared" ref="Q160:R160" si="344">Q161+Q162+Q164</f>
        <v>0</v>
      </c>
      <c r="R160" s="243">
        <f t="shared" si="344"/>
        <v>0</v>
      </c>
      <c r="S160" s="243" t="e">
        <f t="shared" si="166"/>
        <v>#DIV/0!</v>
      </c>
      <c r="T160" s="243">
        <f t="shared" ref="T160:U160" si="345">T161+T162+T164</f>
        <v>0</v>
      </c>
      <c r="U160" s="243">
        <f t="shared" si="345"/>
        <v>0</v>
      </c>
      <c r="V160" s="243" t="e">
        <f t="shared" si="167"/>
        <v>#DIV/0!</v>
      </c>
      <c r="W160" s="243">
        <f t="shared" ref="W160:X160" si="346">W161+W162+W164</f>
        <v>0</v>
      </c>
      <c r="X160" s="243">
        <f t="shared" si="346"/>
        <v>0</v>
      </c>
      <c r="Y160" s="243" t="e">
        <f t="shared" si="168"/>
        <v>#DIV/0!</v>
      </c>
      <c r="Z160" s="243">
        <f t="shared" ref="Z160:AA160" si="347">Z161+Z162+Z164</f>
        <v>0</v>
      </c>
      <c r="AA160" s="243">
        <f t="shared" si="347"/>
        <v>1010.88</v>
      </c>
      <c r="AB160" s="243" t="e">
        <f t="shared" si="169"/>
        <v>#DIV/0!</v>
      </c>
      <c r="AC160" s="243">
        <f t="shared" ref="AC160:AD160" si="348">AC161+AC162+AC164</f>
        <v>0</v>
      </c>
      <c r="AD160" s="243">
        <f t="shared" si="348"/>
        <v>0</v>
      </c>
      <c r="AE160" s="243" t="e">
        <f t="shared" si="170"/>
        <v>#DIV/0!</v>
      </c>
      <c r="AF160" s="243">
        <f t="shared" ref="AF160:AG160" si="349">AF161+AF162+AF164</f>
        <v>0</v>
      </c>
      <c r="AG160" s="243">
        <f t="shared" si="349"/>
        <v>0</v>
      </c>
      <c r="AH160" s="243" t="e">
        <f t="shared" si="171"/>
        <v>#DIV/0!</v>
      </c>
      <c r="AI160" s="243">
        <f t="shared" ref="AI160:AJ160" si="350">AI161+AI162+AI164</f>
        <v>1547.4</v>
      </c>
      <c r="AJ160" s="243">
        <f t="shared" si="350"/>
        <v>0</v>
      </c>
      <c r="AK160" s="243">
        <f t="shared" si="172"/>
        <v>0</v>
      </c>
      <c r="AL160" s="243">
        <f t="shared" ref="AL160:AM160" si="351">AL161+AL162+AL164</f>
        <v>0</v>
      </c>
      <c r="AM160" s="243">
        <f t="shared" si="351"/>
        <v>0</v>
      </c>
      <c r="AN160" s="243" t="e">
        <f t="shared" si="173"/>
        <v>#DIV/0!</v>
      </c>
      <c r="AO160" s="243">
        <f t="shared" ref="AO160:AP160" si="352">AO161+AO162+AO164</f>
        <v>0</v>
      </c>
      <c r="AP160" s="243">
        <f t="shared" si="352"/>
        <v>0</v>
      </c>
      <c r="AQ160" s="243" t="e">
        <f>(AP160/AO160)*100</f>
        <v>#DIV/0!</v>
      </c>
      <c r="AR160" s="252"/>
    </row>
    <row r="161" spans="1:44" ht="31.2">
      <c r="A161" s="315"/>
      <c r="B161" s="318"/>
      <c r="C161" s="317"/>
      <c r="D161" s="243" t="s">
        <v>2</v>
      </c>
      <c r="E161" s="243">
        <f>H161+K161+N161+Q161+T161+W161+Z161+AC161+AF161+AI161+AL161+AO161</f>
        <v>0</v>
      </c>
      <c r="F161" s="243">
        <f t="shared" ref="F161:F164" si="353">I161+L161+O161+R161+U161+X161+AA161+AD161+AG161+AJ161+AM161+AP161</f>
        <v>0</v>
      </c>
      <c r="G161" s="243" t="e">
        <f t="shared" si="162"/>
        <v>#DIV/0!</v>
      </c>
      <c r="H161" s="252">
        <v>0</v>
      </c>
      <c r="I161" s="252"/>
      <c r="J161" s="243" t="e">
        <f t="shared" si="163"/>
        <v>#DIV/0!</v>
      </c>
      <c r="K161" s="252">
        <v>0</v>
      </c>
      <c r="L161" s="252"/>
      <c r="M161" s="243" t="e">
        <f t="shared" si="164"/>
        <v>#DIV/0!</v>
      </c>
      <c r="N161" s="252">
        <v>0</v>
      </c>
      <c r="O161" s="252"/>
      <c r="P161" s="243" t="e">
        <f t="shared" si="165"/>
        <v>#DIV/0!</v>
      </c>
      <c r="Q161" s="252">
        <v>0</v>
      </c>
      <c r="R161" s="252"/>
      <c r="S161" s="243" t="e">
        <f t="shared" si="166"/>
        <v>#DIV/0!</v>
      </c>
      <c r="T161" s="252">
        <v>0</v>
      </c>
      <c r="U161" s="252"/>
      <c r="V161" s="243" t="e">
        <f t="shared" si="167"/>
        <v>#DIV/0!</v>
      </c>
      <c r="W161" s="252">
        <v>0</v>
      </c>
      <c r="X161" s="252"/>
      <c r="Y161" s="243" t="e">
        <f t="shared" si="168"/>
        <v>#DIV/0!</v>
      </c>
      <c r="Z161" s="252">
        <v>0</v>
      </c>
      <c r="AA161" s="252"/>
      <c r="AB161" s="243" t="e">
        <f t="shared" si="169"/>
        <v>#DIV/0!</v>
      </c>
      <c r="AC161" s="252">
        <v>0</v>
      </c>
      <c r="AD161" s="252"/>
      <c r="AE161" s="243" t="e">
        <f t="shared" si="170"/>
        <v>#DIV/0!</v>
      </c>
      <c r="AF161" s="252">
        <v>0</v>
      </c>
      <c r="AG161" s="252">
        <v>0</v>
      </c>
      <c r="AH161" s="243" t="e">
        <f t="shared" si="171"/>
        <v>#DIV/0!</v>
      </c>
      <c r="AI161" s="252">
        <v>0</v>
      </c>
      <c r="AJ161" s="252"/>
      <c r="AK161" s="243" t="e">
        <f t="shared" si="172"/>
        <v>#DIV/0!</v>
      </c>
      <c r="AL161" s="252">
        <v>0</v>
      </c>
      <c r="AM161" s="252"/>
      <c r="AN161" s="243" t="e">
        <f t="shared" si="173"/>
        <v>#DIV/0!</v>
      </c>
      <c r="AO161" s="252">
        <v>0</v>
      </c>
      <c r="AP161" s="252"/>
      <c r="AQ161" s="243" t="e">
        <f>(AP161/AO161)*100</f>
        <v>#DIV/0!</v>
      </c>
      <c r="AR161" s="252"/>
    </row>
    <row r="162" spans="1:44" ht="16.05" customHeight="1">
      <c r="A162" s="315"/>
      <c r="B162" s="318"/>
      <c r="C162" s="317"/>
      <c r="D162" s="243" t="s">
        <v>43</v>
      </c>
      <c r="E162" s="243">
        <f t="shared" ref="E162:E164" si="354">H162+K162+N162+Q162+T162+W162+Z162+AC162+AF162+AI162+AL162+AO162</f>
        <v>1547.4</v>
      </c>
      <c r="F162" s="243">
        <f t="shared" si="353"/>
        <v>1010.88</v>
      </c>
      <c r="G162" s="243">
        <f t="shared" si="162"/>
        <v>65.32764637456377</v>
      </c>
      <c r="H162" s="252">
        <v>0</v>
      </c>
      <c r="I162" s="252"/>
      <c r="J162" s="243" t="e">
        <f t="shared" si="163"/>
        <v>#DIV/0!</v>
      </c>
      <c r="K162" s="252">
        <v>0</v>
      </c>
      <c r="L162" s="252"/>
      <c r="M162" s="243" t="e">
        <f t="shared" si="164"/>
        <v>#DIV/0!</v>
      </c>
      <c r="N162" s="252">
        <v>0</v>
      </c>
      <c r="O162" s="252"/>
      <c r="P162" s="243" t="e">
        <f t="shared" si="165"/>
        <v>#DIV/0!</v>
      </c>
      <c r="Q162" s="252">
        <v>0</v>
      </c>
      <c r="R162" s="252"/>
      <c r="S162" s="243" t="e">
        <f t="shared" si="166"/>
        <v>#DIV/0!</v>
      </c>
      <c r="T162" s="252">
        <v>0</v>
      </c>
      <c r="U162" s="252"/>
      <c r="V162" s="243" t="e">
        <f t="shared" si="167"/>
        <v>#DIV/0!</v>
      </c>
      <c r="W162" s="252">
        <v>0</v>
      </c>
      <c r="X162" s="252"/>
      <c r="Y162" s="243" t="e">
        <f t="shared" si="168"/>
        <v>#DIV/0!</v>
      </c>
      <c r="Z162" s="252">
        <v>0</v>
      </c>
      <c r="AA162" s="252">
        <v>1010.88</v>
      </c>
      <c r="AB162" s="243" t="e">
        <f t="shared" si="169"/>
        <v>#DIV/0!</v>
      </c>
      <c r="AC162" s="252">
        <v>0</v>
      </c>
      <c r="AD162" s="252"/>
      <c r="AE162" s="243" t="e">
        <f t="shared" si="170"/>
        <v>#DIV/0!</v>
      </c>
      <c r="AF162" s="252">
        <v>0</v>
      </c>
      <c r="AG162" s="252">
        <v>0</v>
      </c>
      <c r="AH162" s="243" t="e">
        <f t="shared" si="171"/>
        <v>#DIV/0!</v>
      </c>
      <c r="AI162" s="252">
        <v>1547.4</v>
      </c>
      <c r="AJ162" s="252"/>
      <c r="AK162" s="243">
        <f t="shared" si="172"/>
        <v>0</v>
      </c>
      <c r="AL162" s="252">
        <v>0</v>
      </c>
      <c r="AM162" s="252"/>
      <c r="AN162" s="243" t="e">
        <f t="shared" si="173"/>
        <v>#DIV/0!</v>
      </c>
      <c r="AO162" s="252">
        <v>0</v>
      </c>
      <c r="AP162" s="252"/>
      <c r="AQ162" s="243" t="e">
        <f>(AP162/AO162)*100</f>
        <v>#DIV/0!</v>
      </c>
      <c r="AR162" s="252"/>
    </row>
    <row r="163" spans="1:44" ht="46.8">
      <c r="A163" s="315"/>
      <c r="B163" s="318"/>
      <c r="C163" s="317"/>
      <c r="D163" s="243" t="s">
        <v>283</v>
      </c>
      <c r="E163" s="243">
        <f t="shared" si="354"/>
        <v>0</v>
      </c>
      <c r="F163" s="243">
        <f t="shared" ref="F163" si="355">I163+L163+O163+R163+U163+X163+AA163+AD163+AG163+AJ163+AP163</f>
        <v>0</v>
      </c>
      <c r="G163" s="243" t="e">
        <f t="shared" si="162"/>
        <v>#DIV/0!</v>
      </c>
      <c r="H163" s="252">
        <v>0</v>
      </c>
      <c r="I163" s="252"/>
      <c r="J163" s="243" t="e">
        <f t="shared" si="163"/>
        <v>#DIV/0!</v>
      </c>
      <c r="K163" s="252">
        <v>0</v>
      </c>
      <c r="L163" s="252"/>
      <c r="M163" s="243" t="e">
        <f t="shared" si="164"/>
        <v>#DIV/0!</v>
      </c>
      <c r="N163" s="252">
        <v>0</v>
      </c>
      <c r="O163" s="252"/>
      <c r="P163" s="243" t="e">
        <f t="shared" si="165"/>
        <v>#DIV/0!</v>
      </c>
      <c r="Q163" s="252">
        <v>0</v>
      </c>
      <c r="R163" s="252"/>
      <c r="S163" s="243" t="e">
        <f t="shared" si="166"/>
        <v>#DIV/0!</v>
      </c>
      <c r="T163" s="252">
        <v>0</v>
      </c>
      <c r="U163" s="252"/>
      <c r="V163" s="243" t="e">
        <f t="shared" si="167"/>
        <v>#DIV/0!</v>
      </c>
      <c r="W163" s="252">
        <v>0</v>
      </c>
      <c r="X163" s="252"/>
      <c r="Y163" s="243" t="e">
        <f t="shared" si="168"/>
        <v>#DIV/0!</v>
      </c>
      <c r="Z163" s="252">
        <v>0</v>
      </c>
      <c r="AA163" s="252"/>
      <c r="AB163" s="243" t="e">
        <f t="shared" si="169"/>
        <v>#DIV/0!</v>
      </c>
      <c r="AC163" s="252">
        <v>0</v>
      </c>
      <c r="AD163" s="252"/>
      <c r="AE163" s="243" t="e">
        <f t="shared" si="170"/>
        <v>#DIV/0!</v>
      </c>
      <c r="AF163" s="252">
        <v>0</v>
      </c>
      <c r="AG163" s="252">
        <v>0</v>
      </c>
      <c r="AH163" s="243" t="e">
        <f t="shared" si="171"/>
        <v>#DIV/0!</v>
      </c>
      <c r="AI163" s="252">
        <v>0</v>
      </c>
      <c r="AJ163" s="252"/>
      <c r="AK163" s="243" t="e">
        <f t="shared" si="172"/>
        <v>#DIV/0!</v>
      </c>
      <c r="AL163" s="252">
        <v>0</v>
      </c>
      <c r="AM163" s="252"/>
      <c r="AN163" s="243" t="e">
        <f t="shared" si="173"/>
        <v>#DIV/0!</v>
      </c>
      <c r="AO163" s="252">
        <v>0</v>
      </c>
      <c r="AP163" s="243"/>
      <c r="AQ163" s="243"/>
      <c r="AR163" s="252"/>
    </row>
    <row r="164" spans="1:44" ht="31.2">
      <c r="A164" s="316"/>
      <c r="B164" s="318"/>
      <c r="C164" s="317"/>
      <c r="D164" s="243" t="s">
        <v>288</v>
      </c>
      <c r="E164" s="243">
        <f t="shared" si="354"/>
        <v>0</v>
      </c>
      <c r="F164" s="243">
        <f t="shared" si="353"/>
        <v>0</v>
      </c>
      <c r="G164" s="243" t="e">
        <f t="shared" si="162"/>
        <v>#DIV/0!</v>
      </c>
      <c r="H164" s="252">
        <v>0</v>
      </c>
      <c r="I164" s="252"/>
      <c r="J164" s="243" t="e">
        <f t="shared" si="163"/>
        <v>#DIV/0!</v>
      </c>
      <c r="K164" s="252">
        <v>0</v>
      </c>
      <c r="L164" s="252"/>
      <c r="M164" s="243" t="e">
        <f t="shared" si="164"/>
        <v>#DIV/0!</v>
      </c>
      <c r="N164" s="252">
        <v>0</v>
      </c>
      <c r="O164" s="252"/>
      <c r="P164" s="243" t="e">
        <f t="shared" si="165"/>
        <v>#DIV/0!</v>
      </c>
      <c r="Q164" s="252">
        <v>0</v>
      </c>
      <c r="R164" s="252"/>
      <c r="S164" s="243" t="e">
        <f t="shared" si="166"/>
        <v>#DIV/0!</v>
      </c>
      <c r="T164" s="252">
        <v>0</v>
      </c>
      <c r="U164" s="252"/>
      <c r="V164" s="243" t="e">
        <f t="shared" si="167"/>
        <v>#DIV/0!</v>
      </c>
      <c r="W164" s="252">
        <v>0</v>
      </c>
      <c r="X164" s="252"/>
      <c r="Y164" s="243" t="e">
        <f t="shared" si="168"/>
        <v>#DIV/0!</v>
      </c>
      <c r="Z164" s="252">
        <v>0</v>
      </c>
      <c r="AA164" s="252"/>
      <c r="AB164" s="243" t="e">
        <f t="shared" si="169"/>
        <v>#DIV/0!</v>
      </c>
      <c r="AC164" s="252">
        <v>0</v>
      </c>
      <c r="AD164" s="252"/>
      <c r="AE164" s="243" t="e">
        <f t="shared" si="170"/>
        <v>#DIV/0!</v>
      </c>
      <c r="AF164" s="252">
        <v>0</v>
      </c>
      <c r="AG164" s="252">
        <v>0</v>
      </c>
      <c r="AH164" s="243" t="e">
        <f t="shared" si="171"/>
        <v>#DIV/0!</v>
      </c>
      <c r="AI164" s="252">
        <v>0</v>
      </c>
      <c r="AJ164" s="252"/>
      <c r="AK164" s="243" t="e">
        <f t="shared" si="172"/>
        <v>#DIV/0!</v>
      </c>
      <c r="AL164" s="252">
        <v>0</v>
      </c>
      <c r="AM164" s="252"/>
      <c r="AN164" s="243" t="e">
        <f t="shared" si="173"/>
        <v>#DIV/0!</v>
      </c>
      <c r="AO164" s="252">
        <v>0</v>
      </c>
      <c r="AP164" s="252"/>
      <c r="AQ164" s="243" t="e">
        <f>(AP164/AO164)*100</f>
        <v>#DIV/0!</v>
      </c>
      <c r="AR164" s="252"/>
    </row>
    <row r="165" spans="1:44" ht="16.05" customHeight="1">
      <c r="A165" s="314" t="s">
        <v>331</v>
      </c>
      <c r="B165" s="318" t="s">
        <v>408</v>
      </c>
      <c r="C165" s="317" t="s">
        <v>318</v>
      </c>
      <c r="D165" s="243" t="s">
        <v>287</v>
      </c>
      <c r="E165" s="243">
        <f>E166+E167+E169</f>
        <v>5590.4000000000005</v>
      </c>
      <c r="F165" s="243">
        <f t="shared" ref="F165" si="356">F166+F167+F169</f>
        <v>1721.73</v>
      </c>
      <c r="G165" s="243">
        <f t="shared" si="162"/>
        <v>30.797975100171719</v>
      </c>
      <c r="H165" s="243">
        <f t="shared" ref="H165:I165" si="357">H166+H167+H169</f>
        <v>0</v>
      </c>
      <c r="I165" s="243">
        <f t="shared" si="357"/>
        <v>0</v>
      </c>
      <c r="J165" s="243" t="e">
        <f t="shared" si="163"/>
        <v>#DIV/0!</v>
      </c>
      <c r="K165" s="243">
        <f t="shared" ref="K165:L165" si="358">K166+K167+K169</f>
        <v>0</v>
      </c>
      <c r="L165" s="243">
        <f t="shared" si="358"/>
        <v>0</v>
      </c>
      <c r="M165" s="243" t="e">
        <f t="shared" si="164"/>
        <v>#DIV/0!</v>
      </c>
      <c r="N165" s="243">
        <f t="shared" ref="N165:O165" si="359">N166+N167+N169</f>
        <v>0</v>
      </c>
      <c r="O165" s="243">
        <f t="shared" si="359"/>
        <v>0</v>
      </c>
      <c r="P165" s="243" t="e">
        <f t="shared" si="165"/>
        <v>#DIV/0!</v>
      </c>
      <c r="Q165" s="243">
        <f t="shared" ref="Q165:R165" si="360">Q166+Q167+Q169</f>
        <v>0</v>
      </c>
      <c r="R165" s="243">
        <f t="shared" si="360"/>
        <v>0</v>
      </c>
      <c r="S165" s="243" t="e">
        <f t="shared" si="166"/>
        <v>#DIV/0!</v>
      </c>
      <c r="T165" s="243">
        <f t="shared" ref="T165:U165" si="361">T166+T167+T169</f>
        <v>0</v>
      </c>
      <c r="U165" s="243">
        <f t="shared" si="361"/>
        <v>0</v>
      </c>
      <c r="V165" s="243" t="e">
        <f t="shared" si="167"/>
        <v>#DIV/0!</v>
      </c>
      <c r="W165" s="243">
        <f t="shared" ref="W165:X165" si="362">W166+W167+W169</f>
        <v>0</v>
      </c>
      <c r="X165" s="243">
        <f t="shared" si="362"/>
        <v>0</v>
      </c>
      <c r="Y165" s="243" t="e">
        <f t="shared" si="168"/>
        <v>#DIV/0!</v>
      </c>
      <c r="Z165" s="243">
        <f t="shared" ref="Z165:AA165" si="363">Z166+Z167+Z169</f>
        <v>0</v>
      </c>
      <c r="AA165" s="243">
        <f t="shared" si="363"/>
        <v>1721.73</v>
      </c>
      <c r="AB165" s="243" t="e">
        <f t="shared" si="169"/>
        <v>#DIV/0!</v>
      </c>
      <c r="AC165" s="243">
        <f t="shared" ref="AC165:AD165" si="364">AC166+AC167+AC169</f>
        <v>0</v>
      </c>
      <c r="AD165" s="243">
        <f t="shared" si="364"/>
        <v>0</v>
      </c>
      <c r="AE165" s="243" t="e">
        <f t="shared" si="170"/>
        <v>#DIV/0!</v>
      </c>
      <c r="AF165" s="243">
        <f t="shared" ref="AF165:AG165" si="365">AF166+AF167+AF169</f>
        <v>0</v>
      </c>
      <c r="AG165" s="243">
        <f t="shared" si="365"/>
        <v>0</v>
      </c>
      <c r="AH165" s="243" t="e">
        <f t="shared" si="171"/>
        <v>#DIV/0!</v>
      </c>
      <c r="AI165" s="243">
        <f t="shared" ref="AI165:AJ165" si="366">AI166+AI167+AI169</f>
        <v>4798.1000000000004</v>
      </c>
      <c r="AJ165" s="243">
        <f t="shared" si="366"/>
        <v>0</v>
      </c>
      <c r="AK165" s="243">
        <f t="shared" si="172"/>
        <v>0</v>
      </c>
      <c r="AL165" s="243">
        <f t="shared" ref="AL165:AM165" si="367">AL166+AL167+AL169</f>
        <v>0</v>
      </c>
      <c r="AM165" s="243">
        <f t="shared" si="367"/>
        <v>0</v>
      </c>
      <c r="AN165" s="243" t="e">
        <f t="shared" si="173"/>
        <v>#DIV/0!</v>
      </c>
      <c r="AO165" s="243">
        <f t="shared" ref="AO165:AP165" si="368">AO166+AO167+AO169</f>
        <v>792.3</v>
      </c>
      <c r="AP165" s="243">
        <f t="shared" si="368"/>
        <v>0</v>
      </c>
      <c r="AQ165" s="243">
        <f t="shared" ref="AQ165:AQ167" si="369">(AP165/AO165)*100</f>
        <v>0</v>
      </c>
      <c r="AR165" s="252"/>
    </row>
    <row r="166" spans="1:44" ht="31.2">
      <c r="A166" s="315"/>
      <c r="B166" s="318"/>
      <c r="C166" s="317"/>
      <c r="D166" s="243" t="s">
        <v>2</v>
      </c>
      <c r="E166" s="243">
        <f>H166+K166+N166+Q166+T166+W166+Z166+AC166+AF166+AI166+AL166+AO166</f>
        <v>0</v>
      </c>
      <c r="F166" s="243">
        <f t="shared" ref="F166:F167" si="370">I166+L166+O166+R166+U166+X166+AA166+AD166+AG166+AJ166+AM166+AP166</f>
        <v>0</v>
      </c>
      <c r="G166" s="243" t="e">
        <f t="shared" si="162"/>
        <v>#DIV/0!</v>
      </c>
      <c r="H166" s="252">
        <v>0</v>
      </c>
      <c r="I166" s="252"/>
      <c r="J166" s="243" t="e">
        <f t="shared" si="163"/>
        <v>#DIV/0!</v>
      </c>
      <c r="K166" s="252">
        <v>0</v>
      </c>
      <c r="L166" s="252"/>
      <c r="M166" s="243" t="e">
        <f t="shared" si="164"/>
        <v>#DIV/0!</v>
      </c>
      <c r="N166" s="252">
        <v>0</v>
      </c>
      <c r="O166" s="252"/>
      <c r="P166" s="243" t="e">
        <f t="shared" si="165"/>
        <v>#DIV/0!</v>
      </c>
      <c r="Q166" s="252">
        <v>0</v>
      </c>
      <c r="R166" s="252"/>
      <c r="S166" s="243" t="e">
        <f t="shared" si="166"/>
        <v>#DIV/0!</v>
      </c>
      <c r="T166" s="252">
        <v>0</v>
      </c>
      <c r="U166" s="252"/>
      <c r="V166" s="243" t="e">
        <f t="shared" si="167"/>
        <v>#DIV/0!</v>
      </c>
      <c r="W166" s="252">
        <v>0</v>
      </c>
      <c r="X166" s="252"/>
      <c r="Y166" s="243" t="e">
        <f>(X166/W166)*100</f>
        <v>#DIV/0!</v>
      </c>
      <c r="Z166" s="252">
        <v>0</v>
      </c>
      <c r="AA166" s="252"/>
      <c r="AB166" s="243" t="e">
        <f>(AA166/Z166)*100</f>
        <v>#DIV/0!</v>
      </c>
      <c r="AC166" s="252">
        <v>0</v>
      </c>
      <c r="AD166" s="252"/>
      <c r="AE166" s="243" t="e">
        <f>(AD166/AC166)*100</f>
        <v>#DIV/0!</v>
      </c>
      <c r="AF166" s="252">
        <v>0</v>
      </c>
      <c r="AG166" s="252">
        <v>0</v>
      </c>
      <c r="AH166" s="243" t="e">
        <f t="shared" si="171"/>
        <v>#DIV/0!</v>
      </c>
      <c r="AI166" s="252">
        <v>0</v>
      </c>
      <c r="AJ166" s="252"/>
      <c r="AK166" s="243" t="e">
        <f t="shared" si="172"/>
        <v>#DIV/0!</v>
      </c>
      <c r="AL166" s="252">
        <v>0</v>
      </c>
      <c r="AM166" s="252"/>
      <c r="AN166" s="243" t="e">
        <f t="shared" si="173"/>
        <v>#DIV/0!</v>
      </c>
      <c r="AO166" s="252">
        <v>0</v>
      </c>
      <c r="AP166" s="252"/>
      <c r="AQ166" s="243" t="e">
        <f t="shared" si="369"/>
        <v>#DIV/0!</v>
      </c>
      <c r="AR166" s="252"/>
    </row>
    <row r="167" spans="1:44" ht="16.05" customHeight="1">
      <c r="A167" s="315"/>
      <c r="B167" s="318"/>
      <c r="C167" s="317"/>
      <c r="D167" s="243" t="s">
        <v>43</v>
      </c>
      <c r="E167" s="243">
        <f t="shared" ref="E167:F169" si="371">H167+K167+N167+Q167+T167+W167+Z167+AC167+AF167+AI167+AL167+AO167</f>
        <v>5590.4000000000005</v>
      </c>
      <c r="F167" s="243">
        <f t="shared" si="370"/>
        <v>1721.73</v>
      </c>
      <c r="G167" s="243">
        <f t="shared" si="162"/>
        <v>30.797975100171719</v>
      </c>
      <c r="H167" s="252">
        <v>0</v>
      </c>
      <c r="I167" s="252"/>
      <c r="J167" s="243" t="e">
        <f t="shared" si="163"/>
        <v>#DIV/0!</v>
      </c>
      <c r="K167" s="252">
        <v>0</v>
      </c>
      <c r="L167" s="252"/>
      <c r="M167" s="243" t="e">
        <f t="shared" si="164"/>
        <v>#DIV/0!</v>
      </c>
      <c r="N167" s="252">
        <v>0</v>
      </c>
      <c r="O167" s="252"/>
      <c r="P167" s="243" t="e">
        <f t="shared" si="165"/>
        <v>#DIV/0!</v>
      </c>
      <c r="Q167" s="252">
        <v>0</v>
      </c>
      <c r="R167" s="252"/>
      <c r="S167" s="243" t="e">
        <f t="shared" si="166"/>
        <v>#DIV/0!</v>
      </c>
      <c r="T167" s="252">
        <v>0</v>
      </c>
      <c r="U167" s="252"/>
      <c r="V167" s="243" t="e">
        <f t="shared" si="167"/>
        <v>#DIV/0!</v>
      </c>
      <c r="W167" s="252">
        <v>0</v>
      </c>
      <c r="X167" s="252"/>
      <c r="Y167" s="243" t="e">
        <f>(X167/W167)*100</f>
        <v>#DIV/0!</v>
      </c>
      <c r="Z167" s="252">
        <v>0</v>
      </c>
      <c r="AA167" s="252">
        <v>1721.73</v>
      </c>
      <c r="AB167" s="243" t="e">
        <f>(AA167/Z167)*100</f>
        <v>#DIV/0!</v>
      </c>
      <c r="AC167" s="252">
        <v>0</v>
      </c>
      <c r="AD167" s="252"/>
      <c r="AE167" s="243" t="e">
        <f>(AD167/AC167)*100</f>
        <v>#DIV/0!</v>
      </c>
      <c r="AF167" s="252">
        <v>0</v>
      </c>
      <c r="AG167" s="252">
        <v>0</v>
      </c>
      <c r="AH167" s="243" t="e">
        <f t="shared" si="171"/>
        <v>#DIV/0!</v>
      </c>
      <c r="AI167" s="252">
        <v>4798.1000000000004</v>
      </c>
      <c r="AJ167" s="252"/>
      <c r="AK167" s="243">
        <f t="shared" si="172"/>
        <v>0</v>
      </c>
      <c r="AL167" s="252">
        <v>0</v>
      </c>
      <c r="AM167" s="252"/>
      <c r="AN167" s="243" t="e">
        <f t="shared" si="173"/>
        <v>#DIV/0!</v>
      </c>
      <c r="AO167" s="252">
        <v>792.3</v>
      </c>
      <c r="AP167" s="252"/>
      <c r="AQ167" s="243">
        <f t="shared" si="369"/>
        <v>0</v>
      </c>
      <c r="AR167" s="252"/>
    </row>
    <row r="168" spans="1:44" ht="46.8">
      <c r="A168" s="315"/>
      <c r="B168" s="318"/>
      <c r="C168" s="317"/>
      <c r="D168" s="243" t="s">
        <v>283</v>
      </c>
      <c r="E168" s="243">
        <f t="shared" si="371"/>
        <v>0</v>
      </c>
      <c r="F168" s="243">
        <f t="shared" ref="F168" si="372">I168+L168+O168+R168+U168+X168+AA168+AD168+AG168+AJ168+AP168</f>
        <v>0</v>
      </c>
      <c r="G168" s="243" t="e">
        <f t="shared" si="162"/>
        <v>#DIV/0!</v>
      </c>
      <c r="H168" s="252">
        <v>0</v>
      </c>
      <c r="I168" s="252"/>
      <c r="J168" s="243" t="e">
        <f t="shared" si="163"/>
        <v>#DIV/0!</v>
      </c>
      <c r="K168" s="252">
        <v>0</v>
      </c>
      <c r="L168" s="252"/>
      <c r="M168" s="243" t="e">
        <f t="shared" si="164"/>
        <v>#DIV/0!</v>
      </c>
      <c r="N168" s="252">
        <v>0</v>
      </c>
      <c r="O168" s="252"/>
      <c r="P168" s="243" t="e">
        <f t="shared" si="165"/>
        <v>#DIV/0!</v>
      </c>
      <c r="Q168" s="252">
        <v>0</v>
      </c>
      <c r="R168" s="252"/>
      <c r="S168" s="243" t="e">
        <f t="shared" si="166"/>
        <v>#DIV/0!</v>
      </c>
      <c r="T168" s="252">
        <v>0</v>
      </c>
      <c r="U168" s="252"/>
      <c r="V168" s="243" t="e">
        <f t="shared" si="167"/>
        <v>#DIV/0!</v>
      </c>
      <c r="W168" s="252">
        <v>0</v>
      </c>
      <c r="X168" s="252"/>
      <c r="Y168" s="243" t="e">
        <f>(X168/W168)*100</f>
        <v>#DIV/0!</v>
      </c>
      <c r="Z168" s="252">
        <v>0</v>
      </c>
      <c r="AA168" s="252"/>
      <c r="AB168" s="243" t="e">
        <f>(AA168/Z168)*100</f>
        <v>#DIV/0!</v>
      </c>
      <c r="AC168" s="252">
        <v>0</v>
      </c>
      <c r="AD168" s="252"/>
      <c r="AE168" s="243" t="e">
        <f>(AD168/AC168)*100</f>
        <v>#DIV/0!</v>
      </c>
      <c r="AF168" s="252">
        <v>0</v>
      </c>
      <c r="AG168" s="252">
        <v>0</v>
      </c>
      <c r="AH168" s="243" t="e">
        <f t="shared" si="171"/>
        <v>#DIV/0!</v>
      </c>
      <c r="AI168" s="252">
        <v>0</v>
      </c>
      <c r="AJ168" s="252"/>
      <c r="AK168" s="243" t="e">
        <f t="shared" si="172"/>
        <v>#DIV/0!</v>
      </c>
      <c r="AL168" s="252">
        <v>0</v>
      </c>
      <c r="AM168" s="252"/>
      <c r="AN168" s="243" t="e">
        <f t="shared" si="173"/>
        <v>#DIV/0!</v>
      </c>
      <c r="AO168" s="252">
        <v>0</v>
      </c>
      <c r="AP168" s="243"/>
      <c r="AQ168" s="243"/>
      <c r="AR168" s="252"/>
    </row>
    <row r="169" spans="1:44" ht="31.2">
      <c r="A169" s="316"/>
      <c r="B169" s="318"/>
      <c r="C169" s="317"/>
      <c r="D169" s="243" t="s">
        <v>288</v>
      </c>
      <c r="E169" s="243">
        <f t="shared" si="371"/>
        <v>0</v>
      </c>
      <c r="F169" s="243">
        <f t="shared" si="371"/>
        <v>0</v>
      </c>
      <c r="G169" s="243" t="e">
        <f t="shared" si="162"/>
        <v>#DIV/0!</v>
      </c>
      <c r="H169" s="252">
        <v>0</v>
      </c>
      <c r="I169" s="252"/>
      <c r="J169" s="243" t="e">
        <f t="shared" si="163"/>
        <v>#DIV/0!</v>
      </c>
      <c r="K169" s="252">
        <v>0</v>
      </c>
      <c r="L169" s="252"/>
      <c r="M169" s="243" t="e">
        <f t="shared" si="164"/>
        <v>#DIV/0!</v>
      </c>
      <c r="N169" s="252">
        <v>0</v>
      </c>
      <c r="O169" s="252"/>
      <c r="P169" s="243" t="e">
        <f t="shared" si="165"/>
        <v>#DIV/0!</v>
      </c>
      <c r="Q169" s="252">
        <v>0</v>
      </c>
      <c r="R169" s="252"/>
      <c r="S169" s="243" t="e">
        <f t="shared" si="166"/>
        <v>#DIV/0!</v>
      </c>
      <c r="T169" s="252">
        <v>0</v>
      </c>
      <c r="U169" s="252"/>
      <c r="V169" s="243" t="e">
        <f t="shared" si="167"/>
        <v>#DIV/0!</v>
      </c>
      <c r="W169" s="252">
        <v>0</v>
      </c>
      <c r="X169" s="252"/>
      <c r="Y169" s="243" t="e">
        <f>(X169/W169)*100</f>
        <v>#DIV/0!</v>
      </c>
      <c r="Z169" s="252">
        <v>0</v>
      </c>
      <c r="AA169" s="252"/>
      <c r="AB169" s="243" t="e">
        <f>(AA169/Z169)*100</f>
        <v>#DIV/0!</v>
      </c>
      <c r="AC169" s="252">
        <v>0</v>
      </c>
      <c r="AD169" s="252"/>
      <c r="AE169" s="243" t="e">
        <f>(AD169/AC169)*100</f>
        <v>#DIV/0!</v>
      </c>
      <c r="AF169" s="252">
        <v>0</v>
      </c>
      <c r="AG169" s="252">
        <v>0</v>
      </c>
      <c r="AH169" s="243" t="e">
        <f t="shared" si="171"/>
        <v>#DIV/0!</v>
      </c>
      <c r="AI169" s="252">
        <v>0</v>
      </c>
      <c r="AJ169" s="252"/>
      <c r="AK169" s="243" t="e">
        <f t="shared" si="172"/>
        <v>#DIV/0!</v>
      </c>
      <c r="AL169" s="252">
        <v>0</v>
      </c>
      <c r="AM169" s="252"/>
      <c r="AN169" s="243" t="e">
        <f t="shared" si="173"/>
        <v>#DIV/0!</v>
      </c>
      <c r="AO169" s="252">
        <v>0</v>
      </c>
      <c r="AP169" s="252"/>
      <c r="AQ169" s="243" t="e">
        <f t="shared" ref="AQ169:AQ172" si="373">(AP169/AO169)*100</f>
        <v>#DIV/0!</v>
      </c>
      <c r="AR169" s="252"/>
    </row>
    <row r="170" spans="1:44" ht="16.05" customHeight="1">
      <c r="A170" s="314" t="s">
        <v>332</v>
      </c>
      <c r="B170" s="318" t="s">
        <v>417</v>
      </c>
      <c r="C170" s="317" t="s">
        <v>318</v>
      </c>
      <c r="D170" s="243" t="s">
        <v>287</v>
      </c>
      <c r="E170" s="243">
        <f>E171+E172+E174</f>
        <v>383.8</v>
      </c>
      <c r="F170" s="243">
        <f t="shared" ref="F170" si="374">F171+F172+F174</f>
        <v>0</v>
      </c>
      <c r="G170" s="243">
        <f t="shared" si="162"/>
        <v>0</v>
      </c>
      <c r="H170" s="243">
        <f t="shared" ref="H170:I170" si="375">H171+H172+H174</f>
        <v>0</v>
      </c>
      <c r="I170" s="243">
        <f t="shared" si="375"/>
        <v>0</v>
      </c>
      <c r="J170" s="243" t="e">
        <f t="shared" si="163"/>
        <v>#DIV/0!</v>
      </c>
      <c r="K170" s="243">
        <f t="shared" ref="K170:L170" si="376">K171+K172+K174</f>
        <v>0</v>
      </c>
      <c r="L170" s="243">
        <f t="shared" si="376"/>
        <v>0</v>
      </c>
      <c r="M170" s="243" t="e">
        <f t="shared" si="164"/>
        <v>#DIV/0!</v>
      </c>
      <c r="N170" s="243">
        <f t="shared" ref="N170:O170" si="377">N171+N172+N174</f>
        <v>0</v>
      </c>
      <c r="O170" s="243">
        <f t="shared" si="377"/>
        <v>0</v>
      </c>
      <c r="P170" s="243" t="e">
        <f t="shared" si="165"/>
        <v>#DIV/0!</v>
      </c>
      <c r="Q170" s="243">
        <f t="shared" ref="Q170:R170" si="378">Q171+Q172+Q174</f>
        <v>0</v>
      </c>
      <c r="R170" s="243">
        <f t="shared" si="378"/>
        <v>0</v>
      </c>
      <c r="S170" s="243" t="e">
        <f t="shared" si="166"/>
        <v>#DIV/0!</v>
      </c>
      <c r="T170" s="243">
        <f t="shared" ref="T170:U170" si="379">T171+T172+T174</f>
        <v>0</v>
      </c>
      <c r="U170" s="243">
        <f t="shared" si="379"/>
        <v>0</v>
      </c>
      <c r="V170" s="243" t="e">
        <f t="shared" si="167"/>
        <v>#DIV/0!</v>
      </c>
      <c r="W170" s="243">
        <f t="shared" ref="W170:X170" si="380">W171+W172+W174</f>
        <v>0</v>
      </c>
      <c r="X170" s="243">
        <f t="shared" si="380"/>
        <v>0</v>
      </c>
      <c r="Y170" s="243" t="e">
        <f t="shared" si="168"/>
        <v>#DIV/0!</v>
      </c>
      <c r="Z170" s="243">
        <f t="shared" ref="Z170:AA170" si="381">Z171+Z172+Z174</f>
        <v>0</v>
      </c>
      <c r="AA170" s="243">
        <f t="shared" si="381"/>
        <v>0</v>
      </c>
      <c r="AB170" s="243" t="e">
        <f t="shared" si="169"/>
        <v>#DIV/0!</v>
      </c>
      <c r="AC170" s="243">
        <f t="shared" ref="AC170:AD170" si="382">AC171+AC172+AC174</f>
        <v>0</v>
      </c>
      <c r="AD170" s="243">
        <f t="shared" si="382"/>
        <v>0</v>
      </c>
      <c r="AE170" s="243" t="e">
        <f t="shared" si="170"/>
        <v>#DIV/0!</v>
      </c>
      <c r="AF170" s="243">
        <f t="shared" ref="AF170:AG170" si="383">AF171+AF172+AF174</f>
        <v>0</v>
      </c>
      <c r="AG170" s="243">
        <f t="shared" si="383"/>
        <v>0</v>
      </c>
      <c r="AH170" s="243" t="e">
        <f t="shared" si="171"/>
        <v>#DIV/0!</v>
      </c>
      <c r="AI170" s="243">
        <f t="shared" ref="AI170:AJ170" si="384">AI171+AI172+AI174</f>
        <v>383.8</v>
      </c>
      <c r="AJ170" s="243">
        <f t="shared" si="384"/>
        <v>0</v>
      </c>
      <c r="AK170" s="243">
        <f t="shared" si="172"/>
        <v>0</v>
      </c>
      <c r="AL170" s="243">
        <f t="shared" ref="AL170:AM170" si="385">AL171+AL172+AL174</f>
        <v>0</v>
      </c>
      <c r="AM170" s="243">
        <f t="shared" si="385"/>
        <v>0</v>
      </c>
      <c r="AN170" s="243" t="e">
        <f t="shared" si="173"/>
        <v>#DIV/0!</v>
      </c>
      <c r="AO170" s="243">
        <f t="shared" ref="AO170:AP170" si="386">AO171+AO172+AO174</f>
        <v>0</v>
      </c>
      <c r="AP170" s="243">
        <f t="shared" si="386"/>
        <v>0</v>
      </c>
      <c r="AQ170" s="243" t="e">
        <f t="shared" si="373"/>
        <v>#DIV/0!</v>
      </c>
      <c r="AR170" s="252"/>
    </row>
    <row r="171" spans="1:44" ht="31.2">
      <c r="A171" s="315"/>
      <c r="B171" s="318"/>
      <c r="C171" s="317"/>
      <c r="D171" s="243" t="s">
        <v>2</v>
      </c>
      <c r="E171" s="243">
        <f t="shared" ref="E171:F172" si="387">H171+K171+N171+Q171+T171+W171+Z171+AC171+AF171+AI171+AL171+AO171</f>
        <v>0</v>
      </c>
      <c r="F171" s="243">
        <f t="shared" si="387"/>
        <v>0</v>
      </c>
      <c r="G171" s="243" t="e">
        <f t="shared" si="162"/>
        <v>#DIV/0!</v>
      </c>
      <c r="H171" s="252">
        <v>0</v>
      </c>
      <c r="I171" s="252"/>
      <c r="J171" s="243" t="e">
        <f t="shared" si="163"/>
        <v>#DIV/0!</v>
      </c>
      <c r="K171" s="252">
        <v>0</v>
      </c>
      <c r="L171" s="252"/>
      <c r="M171" s="243" t="e">
        <f t="shared" si="164"/>
        <v>#DIV/0!</v>
      </c>
      <c r="N171" s="252">
        <v>0</v>
      </c>
      <c r="O171" s="252"/>
      <c r="P171" s="243" t="e">
        <f t="shared" si="165"/>
        <v>#DIV/0!</v>
      </c>
      <c r="Q171" s="252">
        <v>0</v>
      </c>
      <c r="R171" s="252"/>
      <c r="S171" s="243" t="e">
        <f t="shared" si="166"/>
        <v>#DIV/0!</v>
      </c>
      <c r="T171" s="252">
        <v>0</v>
      </c>
      <c r="U171" s="252"/>
      <c r="V171" s="243" t="e">
        <f t="shared" si="167"/>
        <v>#DIV/0!</v>
      </c>
      <c r="W171" s="252">
        <v>0</v>
      </c>
      <c r="X171" s="252"/>
      <c r="Y171" s="243" t="e">
        <f>(X171/W171)*100</f>
        <v>#DIV/0!</v>
      </c>
      <c r="Z171" s="252">
        <v>0</v>
      </c>
      <c r="AA171" s="252"/>
      <c r="AB171" s="243" t="e">
        <f>(AA171/Z171)*100</f>
        <v>#DIV/0!</v>
      </c>
      <c r="AC171" s="252">
        <v>0</v>
      </c>
      <c r="AD171" s="252"/>
      <c r="AE171" s="243" t="e">
        <f>(AD171/AC171)*100</f>
        <v>#DIV/0!</v>
      </c>
      <c r="AF171" s="252">
        <v>0</v>
      </c>
      <c r="AG171" s="252">
        <v>0</v>
      </c>
      <c r="AH171" s="243" t="e">
        <f t="shared" si="171"/>
        <v>#DIV/0!</v>
      </c>
      <c r="AI171" s="252">
        <v>0</v>
      </c>
      <c r="AJ171" s="252"/>
      <c r="AK171" s="243" t="e">
        <f t="shared" si="172"/>
        <v>#DIV/0!</v>
      </c>
      <c r="AL171" s="252">
        <v>0</v>
      </c>
      <c r="AM171" s="252"/>
      <c r="AN171" s="243" t="e">
        <f t="shared" si="173"/>
        <v>#DIV/0!</v>
      </c>
      <c r="AO171" s="252">
        <v>0</v>
      </c>
      <c r="AP171" s="252"/>
      <c r="AQ171" s="243" t="e">
        <f t="shared" si="373"/>
        <v>#DIV/0!</v>
      </c>
      <c r="AR171" s="252"/>
    </row>
    <row r="172" spans="1:44" ht="16.05" customHeight="1">
      <c r="A172" s="315"/>
      <c r="B172" s="318"/>
      <c r="C172" s="317"/>
      <c r="D172" s="243" t="s">
        <v>43</v>
      </c>
      <c r="E172" s="243">
        <f t="shared" si="387"/>
        <v>383.8</v>
      </c>
      <c r="F172" s="243">
        <f t="shared" si="387"/>
        <v>0</v>
      </c>
      <c r="G172" s="243">
        <f t="shared" si="162"/>
        <v>0</v>
      </c>
      <c r="H172" s="252">
        <v>0</v>
      </c>
      <c r="I172" s="252"/>
      <c r="J172" s="243" t="e">
        <f t="shared" si="163"/>
        <v>#DIV/0!</v>
      </c>
      <c r="K172" s="252">
        <v>0</v>
      </c>
      <c r="L172" s="252"/>
      <c r="M172" s="243" t="e">
        <f t="shared" si="164"/>
        <v>#DIV/0!</v>
      </c>
      <c r="N172" s="252">
        <v>0</v>
      </c>
      <c r="O172" s="252"/>
      <c r="P172" s="243" t="e">
        <f t="shared" si="165"/>
        <v>#DIV/0!</v>
      </c>
      <c r="Q172" s="252">
        <v>0</v>
      </c>
      <c r="R172" s="252"/>
      <c r="S172" s="243" t="e">
        <f t="shared" si="166"/>
        <v>#DIV/0!</v>
      </c>
      <c r="T172" s="252">
        <v>0</v>
      </c>
      <c r="U172" s="252"/>
      <c r="V172" s="243" t="e">
        <f t="shared" si="167"/>
        <v>#DIV/0!</v>
      </c>
      <c r="W172" s="252">
        <v>0</v>
      </c>
      <c r="X172" s="252"/>
      <c r="Y172" s="243" t="e">
        <f>(X172/W172)*100</f>
        <v>#DIV/0!</v>
      </c>
      <c r="Z172" s="252">
        <v>0</v>
      </c>
      <c r="AA172" s="252"/>
      <c r="AB172" s="243" t="e">
        <f>(AA172/Z172)*100</f>
        <v>#DIV/0!</v>
      </c>
      <c r="AC172" s="252">
        <v>0</v>
      </c>
      <c r="AD172" s="252"/>
      <c r="AE172" s="243" t="e">
        <f>(AD172/AC172)*100</f>
        <v>#DIV/0!</v>
      </c>
      <c r="AF172" s="252">
        <v>0</v>
      </c>
      <c r="AG172" s="252">
        <v>0</v>
      </c>
      <c r="AH172" s="243" t="e">
        <f t="shared" si="171"/>
        <v>#DIV/0!</v>
      </c>
      <c r="AI172" s="252">
        <v>383.8</v>
      </c>
      <c r="AJ172" s="252"/>
      <c r="AK172" s="243">
        <f t="shared" si="172"/>
        <v>0</v>
      </c>
      <c r="AL172" s="252">
        <v>0</v>
      </c>
      <c r="AM172" s="252"/>
      <c r="AN172" s="243" t="e">
        <f t="shared" si="173"/>
        <v>#DIV/0!</v>
      </c>
      <c r="AO172" s="252">
        <v>0</v>
      </c>
      <c r="AP172" s="252"/>
      <c r="AQ172" s="243" t="e">
        <f t="shared" si="373"/>
        <v>#DIV/0!</v>
      </c>
      <c r="AR172" s="252"/>
    </row>
    <row r="173" spans="1:44" ht="46.8">
      <c r="A173" s="315"/>
      <c r="B173" s="318"/>
      <c r="C173" s="317"/>
      <c r="D173" s="243" t="s">
        <v>283</v>
      </c>
      <c r="E173" s="243">
        <f t="shared" ref="E173:F173" si="388">H173+K173+N173+Q173+T173+W173+Z173+AC173+AF173+AI173+AO173</f>
        <v>0</v>
      </c>
      <c r="F173" s="243">
        <f t="shared" si="388"/>
        <v>0</v>
      </c>
      <c r="G173" s="243" t="e">
        <f t="shared" si="162"/>
        <v>#DIV/0!</v>
      </c>
      <c r="H173" s="252">
        <v>0</v>
      </c>
      <c r="I173" s="252"/>
      <c r="J173" s="243" t="e">
        <f t="shared" si="163"/>
        <v>#DIV/0!</v>
      </c>
      <c r="K173" s="252">
        <v>0</v>
      </c>
      <c r="L173" s="252"/>
      <c r="M173" s="243" t="e">
        <f t="shared" si="164"/>
        <v>#DIV/0!</v>
      </c>
      <c r="N173" s="252">
        <v>0</v>
      </c>
      <c r="O173" s="252"/>
      <c r="P173" s="243" t="e">
        <f t="shared" si="165"/>
        <v>#DIV/0!</v>
      </c>
      <c r="Q173" s="252">
        <v>0</v>
      </c>
      <c r="R173" s="252"/>
      <c r="S173" s="243" t="e">
        <f t="shared" si="166"/>
        <v>#DIV/0!</v>
      </c>
      <c r="T173" s="252">
        <v>0</v>
      </c>
      <c r="U173" s="252"/>
      <c r="V173" s="243" t="e">
        <f t="shared" si="167"/>
        <v>#DIV/0!</v>
      </c>
      <c r="W173" s="252">
        <v>0</v>
      </c>
      <c r="X173" s="252"/>
      <c r="Y173" s="243" t="e">
        <f>(X173/W173)*100</f>
        <v>#DIV/0!</v>
      </c>
      <c r="Z173" s="252">
        <v>0</v>
      </c>
      <c r="AA173" s="252"/>
      <c r="AB173" s="243" t="e">
        <f>(AA173/Z173)*100</f>
        <v>#DIV/0!</v>
      </c>
      <c r="AC173" s="252">
        <v>0</v>
      </c>
      <c r="AD173" s="252"/>
      <c r="AE173" s="243" t="e">
        <f>(AD173/AC173)*100</f>
        <v>#DIV/0!</v>
      </c>
      <c r="AF173" s="252">
        <v>0</v>
      </c>
      <c r="AG173" s="252">
        <v>0</v>
      </c>
      <c r="AH173" s="243" t="e">
        <f t="shared" si="171"/>
        <v>#DIV/0!</v>
      </c>
      <c r="AI173" s="252">
        <v>0</v>
      </c>
      <c r="AJ173" s="252"/>
      <c r="AK173" s="243" t="e">
        <f t="shared" si="172"/>
        <v>#DIV/0!</v>
      </c>
      <c r="AL173" s="252">
        <v>0</v>
      </c>
      <c r="AM173" s="252"/>
      <c r="AN173" s="243" t="e">
        <f t="shared" si="173"/>
        <v>#DIV/0!</v>
      </c>
      <c r="AO173" s="252">
        <v>0</v>
      </c>
      <c r="AP173" s="243"/>
      <c r="AQ173" s="243"/>
      <c r="AR173" s="252"/>
    </row>
    <row r="174" spans="1:44" ht="31.2" collapsed="1">
      <c r="A174" s="316"/>
      <c r="B174" s="318"/>
      <c r="C174" s="317"/>
      <c r="D174" s="243" t="s">
        <v>288</v>
      </c>
      <c r="E174" s="243">
        <f t="shared" ref="E174:F174" si="389">H174+K174+N174+Q174+T174+W174+Z174+AC174+AF174+AI174+AL174+AO174</f>
        <v>0</v>
      </c>
      <c r="F174" s="243">
        <f t="shared" si="389"/>
        <v>0</v>
      </c>
      <c r="G174" s="243" t="e">
        <f t="shared" si="162"/>
        <v>#DIV/0!</v>
      </c>
      <c r="H174" s="252">
        <v>0</v>
      </c>
      <c r="I174" s="252"/>
      <c r="J174" s="243" t="e">
        <f t="shared" si="163"/>
        <v>#DIV/0!</v>
      </c>
      <c r="K174" s="252">
        <v>0</v>
      </c>
      <c r="L174" s="252"/>
      <c r="M174" s="243" t="e">
        <f t="shared" si="164"/>
        <v>#DIV/0!</v>
      </c>
      <c r="N174" s="252">
        <v>0</v>
      </c>
      <c r="O174" s="252"/>
      <c r="P174" s="243" t="e">
        <f t="shared" si="165"/>
        <v>#DIV/0!</v>
      </c>
      <c r="Q174" s="252">
        <v>0</v>
      </c>
      <c r="R174" s="252"/>
      <c r="S174" s="243" t="e">
        <f t="shared" si="166"/>
        <v>#DIV/0!</v>
      </c>
      <c r="T174" s="252">
        <v>0</v>
      </c>
      <c r="U174" s="252"/>
      <c r="V174" s="243" t="e">
        <f t="shared" si="167"/>
        <v>#DIV/0!</v>
      </c>
      <c r="W174" s="252">
        <v>0</v>
      </c>
      <c r="X174" s="252"/>
      <c r="Y174" s="243" t="e">
        <f>(X174/W174)*100</f>
        <v>#DIV/0!</v>
      </c>
      <c r="Z174" s="252">
        <v>0</v>
      </c>
      <c r="AA174" s="252"/>
      <c r="AB174" s="243" t="e">
        <f>(AA174/Z174)*100</f>
        <v>#DIV/0!</v>
      </c>
      <c r="AC174" s="252">
        <v>0</v>
      </c>
      <c r="AD174" s="252"/>
      <c r="AE174" s="243" t="e">
        <f>(AD174/AC174)*100</f>
        <v>#DIV/0!</v>
      </c>
      <c r="AF174" s="252">
        <v>0</v>
      </c>
      <c r="AG174" s="252">
        <v>0</v>
      </c>
      <c r="AH174" s="243" t="e">
        <f t="shared" si="171"/>
        <v>#DIV/0!</v>
      </c>
      <c r="AI174" s="252">
        <v>0</v>
      </c>
      <c r="AJ174" s="252"/>
      <c r="AK174" s="243" t="e">
        <f t="shared" si="172"/>
        <v>#DIV/0!</v>
      </c>
      <c r="AL174" s="252">
        <v>0</v>
      </c>
      <c r="AM174" s="252"/>
      <c r="AN174" s="243" t="e">
        <f t="shared" si="173"/>
        <v>#DIV/0!</v>
      </c>
      <c r="AO174" s="252">
        <v>0</v>
      </c>
      <c r="AP174" s="252"/>
      <c r="AQ174" s="243" t="e">
        <f t="shared" ref="AQ174" si="390">(AP174/AO174)*100</f>
        <v>#DIV/0!</v>
      </c>
      <c r="AR174" s="252"/>
    </row>
    <row r="175" spans="1:44" ht="19.8" customHeight="1">
      <c r="A175" s="314" t="s">
        <v>333</v>
      </c>
      <c r="B175" s="318" t="s">
        <v>328</v>
      </c>
      <c r="C175" s="317" t="s">
        <v>318</v>
      </c>
      <c r="D175" s="243" t="s">
        <v>287</v>
      </c>
      <c r="E175" s="243">
        <f>E176+E177+E179</f>
        <v>12170.52</v>
      </c>
      <c r="F175" s="243">
        <f t="shared" ref="F175" si="391">F176+F177+F179</f>
        <v>838.5</v>
      </c>
      <c r="G175" s="243">
        <f t="shared" si="162"/>
        <v>6.88959880103726</v>
      </c>
      <c r="H175" s="243">
        <f t="shared" ref="H175:I175" si="392">H176+H177+H179</f>
        <v>0</v>
      </c>
      <c r="I175" s="243">
        <f t="shared" si="392"/>
        <v>0</v>
      </c>
      <c r="J175" s="243" t="e">
        <f t="shared" si="163"/>
        <v>#DIV/0!</v>
      </c>
      <c r="K175" s="243">
        <f t="shared" ref="K175:L175" si="393">K176+K177+K179</f>
        <v>0</v>
      </c>
      <c r="L175" s="243">
        <f t="shared" si="393"/>
        <v>0</v>
      </c>
      <c r="M175" s="243" t="e">
        <f t="shared" si="164"/>
        <v>#DIV/0!</v>
      </c>
      <c r="N175" s="243">
        <f t="shared" ref="N175:O175" si="394">N176+N177+N179</f>
        <v>0</v>
      </c>
      <c r="O175" s="243">
        <f t="shared" si="394"/>
        <v>0</v>
      </c>
      <c r="P175" s="243" t="e">
        <f t="shared" si="165"/>
        <v>#DIV/0!</v>
      </c>
      <c r="Q175" s="243">
        <f t="shared" ref="Q175:R175" si="395">Q176+Q177+Q179</f>
        <v>0</v>
      </c>
      <c r="R175" s="243">
        <f t="shared" si="395"/>
        <v>0</v>
      </c>
      <c r="S175" s="243" t="e">
        <f t="shared" si="166"/>
        <v>#DIV/0!</v>
      </c>
      <c r="T175" s="243">
        <f t="shared" ref="T175:U175" si="396">T176+T177+T179</f>
        <v>0</v>
      </c>
      <c r="U175" s="243">
        <f t="shared" si="396"/>
        <v>0</v>
      </c>
      <c r="V175" s="243" t="e">
        <f t="shared" si="167"/>
        <v>#DIV/0!</v>
      </c>
      <c r="W175" s="243">
        <f t="shared" ref="W175:X175" si="397">W176+W177+W179</f>
        <v>0</v>
      </c>
      <c r="X175" s="243">
        <f t="shared" si="397"/>
        <v>0</v>
      </c>
      <c r="Y175" s="243" t="e">
        <f t="shared" si="168"/>
        <v>#DIV/0!</v>
      </c>
      <c r="Z175" s="243">
        <f t="shared" ref="Z175:AA175" si="398">Z176+Z177+Z179</f>
        <v>0</v>
      </c>
      <c r="AA175" s="243">
        <f t="shared" si="398"/>
        <v>838.5</v>
      </c>
      <c r="AB175" s="243" t="e">
        <f t="shared" si="169"/>
        <v>#DIV/0!</v>
      </c>
      <c r="AC175" s="243">
        <f t="shared" ref="AC175:AD175" si="399">AC176+AC177+AC179</f>
        <v>0</v>
      </c>
      <c r="AD175" s="243">
        <f t="shared" si="399"/>
        <v>0</v>
      </c>
      <c r="AE175" s="243" t="e">
        <f t="shared" si="170"/>
        <v>#DIV/0!</v>
      </c>
      <c r="AF175" s="243">
        <f t="shared" ref="AF175:AG175" si="400">AF176+AF177+AF179</f>
        <v>0</v>
      </c>
      <c r="AG175" s="243">
        <f t="shared" si="400"/>
        <v>0</v>
      </c>
      <c r="AH175" s="243" t="e">
        <f t="shared" si="171"/>
        <v>#DIV/0!</v>
      </c>
      <c r="AI175" s="243">
        <f t="shared" ref="AI175:AJ175" si="401">AI176+AI177+AI179</f>
        <v>4888.12</v>
      </c>
      <c r="AJ175" s="243">
        <f t="shared" si="401"/>
        <v>0</v>
      </c>
      <c r="AK175" s="243">
        <f t="shared" si="172"/>
        <v>0</v>
      </c>
      <c r="AL175" s="243">
        <f t="shared" ref="AL175:AM175" si="402">AL176+AL177+AL179</f>
        <v>0</v>
      </c>
      <c r="AM175" s="243">
        <f t="shared" si="402"/>
        <v>0</v>
      </c>
      <c r="AN175" s="243" t="e">
        <f t="shared" si="173"/>
        <v>#DIV/0!</v>
      </c>
      <c r="AO175" s="243">
        <f t="shared" ref="AO175:AP175" si="403">AO176+AO177+AO179</f>
        <v>7282.4</v>
      </c>
      <c r="AP175" s="243">
        <f t="shared" si="403"/>
        <v>0</v>
      </c>
      <c r="AQ175" s="243">
        <f>(AP175/AO175)*100</f>
        <v>0</v>
      </c>
      <c r="AR175" s="252"/>
    </row>
    <row r="176" spans="1:44" ht="31.2">
      <c r="A176" s="315"/>
      <c r="B176" s="318"/>
      <c r="C176" s="317"/>
      <c r="D176" s="243" t="s">
        <v>2</v>
      </c>
      <c r="E176" s="243">
        <f>H176+K176+N176+Q176+T176+W176+Z176+AC176+AF176+AI176+AL176+AO176</f>
        <v>0</v>
      </c>
      <c r="F176" s="243">
        <f t="shared" ref="F176:F179" si="404">I176+L176+O176+R176+U176+X176+AA176+AD176+AG176+AJ176+AM176+AP176</f>
        <v>0</v>
      </c>
      <c r="G176" s="243" t="e">
        <f t="shared" si="162"/>
        <v>#DIV/0!</v>
      </c>
      <c r="H176" s="252">
        <v>0</v>
      </c>
      <c r="I176" s="252"/>
      <c r="J176" s="243" t="e">
        <f t="shared" si="163"/>
        <v>#DIV/0!</v>
      </c>
      <c r="K176" s="252">
        <v>0</v>
      </c>
      <c r="L176" s="252"/>
      <c r="M176" s="243" t="e">
        <f t="shared" si="164"/>
        <v>#DIV/0!</v>
      </c>
      <c r="N176" s="252">
        <v>0</v>
      </c>
      <c r="O176" s="252"/>
      <c r="P176" s="243" t="e">
        <f t="shared" si="165"/>
        <v>#DIV/0!</v>
      </c>
      <c r="Q176" s="252">
        <v>0</v>
      </c>
      <c r="R176" s="252"/>
      <c r="S176" s="243" t="e">
        <f t="shared" si="166"/>
        <v>#DIV/0!</v>
      </c>
      <c r="T176" s="252">
        <v>0</v>
      </c>
      <c r="U176" s="252"/>
      <c r="V176" s="243" t="e">
        <f t="shared" si="167"/>
        <v>#DIV/0!</v>
      </c>
      <c r="W176" s="252">
        <v>0</v>
      </c>
      <c r="X176" s="252"/>
      <c r="Y176" s="243" t="e">
        <f t="shared" si="168"/>
        <v>#DIV/0!</v>
      </c>
      <c r="Z176" s="252">
        <v>0</v>
      </c>
      <c r="AA176" s="252"/>
      <c r="AB176" s="243" t="e">
        <f t="shared" si="169"/>
        <v>#DIV/0!</v>
      </c>
      <c r="AC176" s="252">
        <v>0</v>
      </c>
      <c r="AD176" s="252"/>
      <c r="AE176" s="243" t="e">
        <f t="shared" si="170"/>
        <v>#DIV/0!</v>
      </c>
      <c r="AF176" s="252">
        <v>0</v>
      </c>
      <c r="AG176" s="252">
        <v>0</v>
      </c>
      <c r="AH176" s="243" t="e">
        <f t="shared" si="171"/>
        <v>#DIV/0!</v>
      </c>
      <c r="AI176" s="252">
        <v>0</v>
      </c>
      <c r="AJ176" s="252"/>
      <c r="AK176" s="243" t="e">
        <f t="shared" si="172"/>
        <v>#DIV/0!</v>
      </c>
      <c r="AL176" s="252">
        <v>0</v>
      </c>
      <c r="AM176" s="252"/>
      <c r="AN176" s="243" t="e">
        <f t="shared" si="173"/>
        <v>#DIV/0!</v>
      </c>
      <c r="AO176" s="252">
        <v>0</v>
      </c>
      <c r="AP176" s="252"/>
      <c r="AQ176" s="243" t="e">
        <f>(AP176/AO176)*100</f>
        <v>#DIV/0!</v>
      </c>
      <c r="AR176" s="252"/>
    </row>
    <row r="177" spans="1:44" ht="16.05" customHeight="1">
      <c r="A177" s="315"/>
      <c r="B177" s="318"/>
      <c r="C177" s="317"/>
      <c r="D177" s="243" t="s">
        <v>43</v>
      </c>
      <c r="E177" s="243">
        <f t="shared" ref="E177:E179" si="405">H177+K177+N177+Q177+T177+W177+Z177+AC177+AF177+AI177+AL177+AO177</f>
        <v>12170.52</v>
      </c>
      <c r="F177" s="243">
        <f t="shared" si="404"/>
        <v>838.5</v>
      </c>
      <c r="G177" s="243">
        <f t="shared" si="162"/>
        <v>6.88959880103726</v>
      </c>
      <c r="H177" s="252">
        <v>0</v>
      </c>
      <c r="I177" s="252"/>
      <c r="J177" s="243" t="e">
        <f t="shared" si="163"/>
        <v>#DIV/0!</v>
      </c>
      <c r="K177" s="252">
        <v>0</v>
      </c>
      <c r="L177" s="252"/>
      <c r="M177" s="243" t="e">
        <f t="shared" si="164"/>
        <v>#DIV/0!</v>
      </c>
      <c r="N177" s="252">
        <v>0</v>
      </c>
      <c r="O177" s="252"/>
      <c r="P177" s="243" t="e">
        <f t="shared" si="165"/>
        <v>#DIV/0!</v>
      </c>
      <c r="Q177" s="252">
        <v>0</v>
      </c>
      <c r="R177" s="252"/>
      <c r="S177" s="243" t="e">
        <f t="shared" si="166"/>
        <v>#DIV/0!</v>
      </c>
      <c r="T177" s="252">
        <v>0</v>
      </c>
      <c r="U177" s="252"/>
      <c r="V177" s="243" t="e">
        <f t="shared" si="167"/>
        <v>#DIV/0!</v>
      </c>
      <c r="W177" s="252">
        <v>0</v>
      </c>
      <c r="X177" s="252"/>
      <c r="Y177" s="243" t="e">
        <f t="shared" si="168"/>
        <v>#DIV/0!</v>
      </c>
      <c r="Z177" s="252">
        <v>0</v>
      </c>
      <c r="AA177" s="252">
        <v>838.5</v>
      </c>
      <c r="AB177" s="243" t="e">
        <f t="shared" si="169"/>
        <v>#DIV/0!</v>
      </c>
      <c r="AC177" s="252">
        <v>0</v>
      </c>
      <c r="AD177" s="252"/>
      <c r="AE177" s="243" t="e">
        <f t="shared" si="170"/>
        <v>#DIV/0!</v>
      </c>
      <c r="AF177" s="252">
        <v>0</v>
      </c>
      <c r="AG177" s="252">
        <v>0</v>
      </c>
      <c r="AH177" s="243" t="e">
        <f t="shared" si="171"/>
        <v>#DIV/0!</v>
      </c>
      <c r="AI177" s="252">
        <v>4888.12</v>
      </c>
      <c r="AJ177" s="252"/>
      <c r="AK177" s="243">
        <f t="shared" si="172"/>
        <v>0</v>
      </c>
      <c r="AL177" s="252">
        <v>0</v>
      </c>
      <c r="AM177" s="252"/>
      <c r="AN177" s="243" t="e">
        <f t="shared" si="173"/>
        <v>#DIV/0!</v>
      </c>
      <c r="AO177" s="252">
        <f>9500-2217.6</f>
        <v>7282.4</v>
      </c>
      <c r="AP177" s="252"/>
      <c r="AQ177" s="243">
        <f>(AP177/AO177)*100</f>
        <v>0</v>
      </c>
      <c r="AR177" s="252"/>
    </row>
    <row r="178" spans="1:44" ht="46.8">
      <c r="A178" s="315"/>
      <c r="B178" s="318"/>
      <c r="C178" s="317"/>
      <c r="D178" s="243" t="s">
        <v>283</v>
      </c>
      <c r="E178" s="243">
        <f t="shared" si="405"/>
        <v>1</v>
      </c>
      <c r="F178" s="243">
        <f t="shared" ref="F178" si="406">I178+L178+O178+R178+U178+X178+AA178+AD178+AG178+AJ178+AP178</f>
        <v>0</v>
      </c>
      <c r="G178" s="243">
        <f t="shared" si="162"/>
        <v>0</v>
      </c>
      <c r="H178" s="252">
        <v>0</v>
      </c>
      <c r="I178" s="252"/>
      <c r="J178" s="243" t="e">
        <f t="shared" si="163"/>
        <v>#DIV/0!</v>
      </c>
      <c r="K178" s="252">
        <v>0</v>
      </c>
      <c r="L178" s="252"/>
      <c r="M178" s="243" t="e">
        <f t="shared" si="164"/>
        <v>#DIV/0!</v>
      </c>
      <c r="N178" s="252">
        <v>0</v>
      </c>
      <c r="O178" s="252"/>
      <c r="P178" s="243" t="e">
        <f t="shared" si="165"/>
        <v>#DIV/0!</v>
      </c>
      <c r="Q178" s="252">
        <v>0</v>
      </c>
      <c r="R178" s="252"/>
      <c r="S178" s="243" t="e">
        <f t="shared" si="166"/>
        <v>#DIV/0!</v>
      </c>
      <c r="T178" s="252">
        <v>0</v>
      </c>
      <c r="U178" s="252"/>
      <c r="V178" s="243" t="e">
        <f t="shared" si="167"/>
        <v>#DIV/0!</v>
      </c>
      <c r="W178" s="252">
        <v>0</v>
      </c>
      <c r="X178" s="252"/>
      <c r="Y178" s="243" t="e">
        <f t="shared" si="168"/>
        <v>#DIV/0!</v>
      </c>
      <c r="Z178" s="252">
        <v>0</v>
      </c>
      <c r="AA178" s="252"/>
      <c r="AB178" s="243" t="e">
        <f t="shared" si="169"/>
        <v>#DIV/0!</v>
      </c>
      <c r="AC178" s="252">
        <v>0</v>
      </c>
      <c r="AD178" s="252"/>
      <c r="AE178" s="243" t="e">
        <f t="shared" si="170"/>
        <v>#DIV/0!</v>
      </c>
      <c r="AF178" s="252">
        <v>0</v>
      </c>
      <c r="AG178" s="252">
        <v>0</v>
      </c>
      <c r="AH178" s="243" t="e">
        <f t="shared" si="171"/>
        <v>#DIV/0!</v>
      </c>
      <c r="AI178" s="252">
        <v>1</v>
      </c>
      <c r="AJ178" s="252"/>
      <c r="AK178" s="243">
        <f t="shared" si="172"/>
        <v>0</v>
      </c>
      <c r="AL178" s="252">
        <v>0</v>
      </c>
      <c r="AM178" s="252"/>
      <c r="AN178" s="243" t="e">
        <f t="shared" si="173"/>
        <v>#DIV/0!</v>
      </c>
      <c r="AO178" s="252">
        <v>0</v>
      </c>
      <c r="AP178" s="243"/>
      <c r="AQ178" s="243"/>
      <c r="AR178" s="252"/>
    </row>
    <row r="179" spans="1:44" ht="31.2">
      <c r="A179" s="316"/>
      <c r="B179" s="318"/>
      <c r="C179" s="317"/>
      <c r="D179" s="243" t="s">
        <v>288</v>
      </c>
      <c r="E179" s="243">
        <f t="shared" si="405"/>
        <v>0</v>
      </c>
      <c r="F179" s="243">
        <f t="shared" si="404"/>
        <v>0</v>
      </c>
      <c r="G179" s="243" t="e">
        <f t="shared" ref="G179:G242" si="407">(F179/E179)*100</f>
        <v>#DIV/0!</v>
      </c>
      <c r="H179" s="252">
        <v>0</v>
      </c>
      <c r="I179" s="252"/>
      <c r="J179" s="243" t="e">
        <f t="shared" ref="J179:J242" si="408">(I179/H179)*100</f>
        <v>#DIV/0!</v>
      </c>
      <c r="K179" s="252">
        <v>0</v>
      </c>
      <c r="L179" s="252"/>
      <c r="M179" s="243" t="e">
        <f t="shared" ref="M179:M242" si="409">(L179/K179)*100</f>
        <v>#DIV/0!</v>
      </c>
      <c r="N179" s="252">
        <v>0</v>
      </c>
      <c r="O179" s="252"/>
      <c r="P179" s="243" t="e">
        <f t="shared" ref="P179:P242" si="410">(O179/N179)*100</f>
        <v>#DIV/0!</v>
      </c>
      <c r="Q179" s="252">
        <v>0</v>
      </c>
      <c r="R179" s="252"/>
      <c r="S179" s="243" t="e">
        <f t="shared" ref="S179:S242" si="411">(R179/Q179)*100</f>
        <v>#DIV/0!</v>
      </c>
      <c r="T179" s="252">
        <v>0</v>
      </c>
      <c r="U179" s="252"/>
      <c r="V179" s="243" t="e">
        <f t="shared" ref="V179:V242" si="412">(U179/T179)*100</f>
        <v>#DIV/0!</v>
      </c>
      <c r="W179" s="252">
        <v>0</v>
      </c>
      <c r="X179" s="252"/>
      <c r="Y179" s="243" t="e">
        <f t="shared" ref="Y179:Y190" si="413">(X179/W179)*100</f>
        <v>#DIV/0!</v>
      </c>
      <c r="Z179" s="252">
        <v>0</v>
      </c>
      <c r="AA179" s="252"/>
      <c r="AB179" s="243" t="e">
        <f t="shared" ref="AB179:AB190" si="414">(AA179/Z179)*100</f>
        <v>#DIV/0!</v>
      </c>
      <c r="AC179" s="252">
        <v>0</v>
      </c>
      <c r="AD179" s="252"/>
      <c r="AE179" s="243" t="e">
        <f t="shared" ref="AE179:AE190" si="415">(AD179/AC179)*100</f>
        <v>#DIV/0!</v>
      </c>
      <c r="AF179" s="252">
        <v>0</v>
      </c>
      <c r="AG179" s="252">
        <v>0</v>
      </c>
      <c r="AH179" s="243" t="e">
        <f t="shared" ref="AH179:AH457" si="416">(AG179/AF179)*100</f>
        <v>#DIV/0!</v>
      </c>
      <c r="AI179" s="252">
        <v>0</v>
      </c>
      <c r="AJ179" s="252"/>
      <c r="AK179" s="243" t="e">
        <f t="shared" ref="AK179:AK457" si="417">(AJ179/AI179)*100</f>
        <v>#DIV/0!</v>
      </c>
      <c r="AL179" s="252">
        <v>0</v>
      </c>
      <c r="AM179" s="252"/>
      <c r="AN179" s="243" t="e">
        <f t="shared" ref="AN179:AN457" si="418">(AM179/AL179)*100</f>
        <v>#DIV/0!</v>
      </c>
      <c r="AO179" s="252">
        <v>0</v>
      </c>
      <c r="AP179" s="252"/>
      <c r="AQ179" s="243" t="e">
        <f>(AP179/AO179)*100</f>
        <v>#DIV/0!</v>
      </c>
      <c r="AR179" s="252"/>
    </row>
    <row r="180" spans="1:44" ht="19.8" hidden="1" customHeight="1">
      <c r="A180" s="314" t="s">
        <v>335</v>
      </c>
      <c r="B180" s="318" t="s">
        <v>395</v>
      </c>
      <c r="C180" s="317" t="s">
        <v>318</v>
      </c>
      <c r="D180" s="243" t="s">
        <v>287</v>
      </c>
      <c r="E180" s="243">
        <f>E181+E182+E184</f>
        <v>0</v>
      </c>
      <c r="F180" s="243">
        <f t="shared" ref="F180" si="419">F181+F182+F184</f>
        <v>0</v>
      </c>
      <c r="G180" s="243" t="e">
        <f t="shared" si="407"/>
        <v>#DIV/0!</v>
      </c>
      <c r="H180" s="243">
        <f t="shared" ref="H180:I180" si="420">H181+H182+H184</f>
        <v>0</v>
      </c>
      <c r="I180" s="243">
        <f t="shared" si="420"/>
        <v>0</v>
      </c>
      <c r="J180" s="243" t="e">
        <f t="shared" si="408"/>
        <v>#DIV/0!</v>
      </c>
      <c r="K180" s="243">
        <f t="shared" ref="K180:L180" si="421">K181+K182+K184</f>
        <v>0</v>
      </c>
      <c r="L180" s="243">
        <f t="shared" si="421"/>
        <v>0</v>
      </c>
      <c r="M180" s="243" t="e">
        <f t="shared" si="409"/>
        <v>#DIV/0!</v>
      </c>
      <c r="N180" s="243">
        <f t="shared" ref="N180:O180" si="422">N181+N182+N184</f>
        <v>0</v>
      </c>
      <c r="O180" s="243">
        <f t="shared" si="422"/>
        <v>0</v>
      </c>
      <c r="P180" s="243" t="e">
        <f t="shared" si="410"/>
        <v>#DIV/0!</v>
      </c>
      <c r="Q180" s="243">
        <f t="shared" ref="Q180:R180" si="423">Q181+Q182+Q184</f>
        <v>0</v>
      </c>
      <c r="R180" s="243">
        <f t="shared" si="423"/>
        <v>0</v>
      </c>
      <c r="S180" s="243" t="e">
        <f t="shared" si="411"/>
        <v>#DIV/0!</v>
      </c>
      <c r="T180" s="243">
        <f t="shared" ref="T180:U180" si="424">T181+T182+T184</f>
        <v>0</v>
      </c>
      <c r="U180" s="243">
        <f t="shared" si="424"/>
        <v>0</v>
      </c>
      <c r="V180" s="243" t="e">
        <f t="shared" si="412"/>
        <v>#DIV/0!</v>
      </c>
      <c r="W180" s="243">
        <f t="shared" ref="W180:X180" si="425">W181+W182+W184</f>
        <v>0</v>
      </c>
      <c r="X180" s="243">
        <f t="shared" si="425"/>
        <v>0</v>
      </c>
      <c r="Y180" s="243" t="e">
        <f t="shared" si="413"/>
        <v>#DIV/0!</v>
      </c>
      <c r="Z180" s="243">
        <f t="shared" ref="Z180:AA180" si="426">Z181+Z182+Z184</f>
        <v>0</v>
      </c>
      <c r="AA180" s="243">
        <f t="shared" si="426"/>
        <v>0</v>
      </c>
      <c r="AB180" s="243" t="e">
        <f t="shared" si="414"/>
        <v>#DIV/0!</v>
      </c>
      <c r="AC180" s="243">
        <f t="shared" ref="AC180:AD180" si="427">AC181+AC182+AC184</f>
        <v>0</v>
      </c>
      <c r="AD180" s="243">
        <f t="shared" si="427"/>
        <v>0</v>
      </c>
      <c r="AE180" s="243" t="e">
        <f t="shared" si="415"/>
        <v>#DIV/0!</v>
      </c>
      <c r="AF180" s="243">
        <f t="shared" ref="AF180:AG180" si="428">AF181+AF182+AF184</f>
        <v>0</v>
      </c>
      <c r="AG180" s="243">
        <f t="shared" si="428"/>
        <v>0</v>
      </c>
      <c r="AH180" s="243" t="e">
        <f t="shared" si="416"/>
        <v>#DIV/0!</v>
      </c>
      <c r="AI180" s="243">
        <f t="shared" ref="AI180:AJ180" si="429">AI181+AI182+AI184</f>
        <v>0</v>
      </c>
      <c r="AJ180" s="243">
        <f t="shared" si="429"/>
        <v>0</v>
      </c>
      <c r="AK180" s="243" t="e">
        <f t="shared" si="417"/>
        <v>#DIV/0!</v>
      </c>
      <c r="AL180" s="243">
        <f t="shared" ref="AL180:AM180" si="430">AL181+AL182+AL184</f>
        <v>0</v>
      </c>
      <c r="AM180" s="243">
        <f t="shared" si="430"/>
        <v>0</v>
      </c>
      <c r="AN180" s="243" t="e">
        <f t="shared" si="418"/>
        <v>#DIV/0!</v>
      </c>
      <c r="AO180" s="243">
        <f t="shared" ref="AO180:AP180" si="431">AO181+AO182+AO184</f>
        <v>0</v>
      </c>
      <c r="AP180" s="243">
        <f t="shared" si="431"/>
        <v>0</v>
      </c>
      <c r="AQ180" s="243" t="e">
        <f>(AP180/AO180)*100</f>
        <v>#DIV/0!</v>
      </c>
      <c r="AR180" s="252"/>
    </row>
    <row r="181" spans="1:44" ht="31.2" hidden="1">
      <c r="A181" s="315"/>
      <c r="B181" s="318"/>
      <c r="C181" s="317"/>
      <c r="D181" s="243" t="s">
        <v>2</v>
      </c>
      <c r="E181" s="243">
        <f>H181+K181+N181+Q181+T181+W181+Z181+AC181+AF181+AI181+AL181+AO181</f>
        <v>0</v>
      </c>
      <c r="F181" s="243">
        <f t="shared" ref="F181:F184" si="432">I181+L181+O181+R181+U181+X181+AA181+AD181+AG181+AJ181+AM181+AP181</f>
        <v>0</v>
      </c>
      <c r="G181" s="243" t="e">
        <f t="shared" si="407"/>
        <v>#DIV/0!</v>
      </c>
      <c r="H181" s="252">
        <v>0</v>
      </c>
      <c r="I181" s="252"/>
      <c r="J181" s="243" t="e">
        <f t="shared" si="408"/>
        <v>#DIV/0!</v>
      </c>
      <c r="K181" s="252">
        <v>0</v>
      </c>
      <c r="L181" s="252"/>
      <c r="M181" s="243" t="e">
        <f t="shared" si="409"/>
        <v>#DIV/0!</v>
      </c>
      <c r="N181" s="252">
        <v>0</v>
      </c>
      <c r="O181" s="252"/>
      <c r="P181" s="243" t="e">
        <f t="shared" si="410"/>
        <v>#DIV/0!</v>
      </c>
      <c r="Q181" s="252">
        <v>0</v>
      </c>
      <c r="R181" s="252"/>
      <c r="S181" s="243" t="e">
        <f t="shared" si="411"/>
        <v>#DIV/0!</v>
      </c>
      <c r="T181" s="252">
        <v>0</v>
      </c>
      <c r="U181" s="252"/>
      <c r="V181" s="243" t="e">
        <f t="shared" si="412"/>
        <v>#DIV/0!</v>
      </c>
      <c r="W181" s="252">
        <v>0</v>
      </c>
      <c r="X181" s="252"/>
      <c r="Y181" s="243" t="e">
        <f t="shared" si="413"/>
        <v>#DIV/0!</v>
      </c>
      <c r="Z181" s="252">
        <v>0</v>
      </c>
      <c r="AA181" s="252"/>
      <c r="AB181" s="243" t="e">
        <f t="shared" si="414"/>
        <v>#DIV/0!</v>
      </c>
      <c r="AC181" s="252">
        <v>0</v>
      </c>
      <c r="AD181" s="252"/>
      <c r="AE181" s="243" t="e">
        <f t="shared" si="415"/>
        <v>#DIV/0!</v>
      </c>
      <c r="AF181" s="252">
        <v>0</v>
      </c>
      <c r="AG181" s="252">
        <v>0</v>
      </c>
      <c r="AH181" s="243" t="e">
        <f t="shared" si="416"/>
        <v>#DIV/0!</v>
      </c>
      <c r="AI181" s="252">
        <v>0</v>
      </c>
      <c r="AJ181" s="252"/>
      <c r="AK181" s="243" t="e">
        <f t="shared" si="417"/>
        <v>#DIV/0!</v>
      </c>
      <c r="AL181" s="252">
        <v>0</v>
      </c>
      <c r="AM181" s="252"/>
      <c r="AN181" s="243" t="e">
        <f t="shared" si="418"/>
        <v>#DIV/0!</v>
      </c>
      <c r="AO181" s="252">
        <v>0</v>
      </c>
      <c r="AP181" s="252"/>
      <c r="AQ181" s="243" t="e">
        <f>(AP181/AO181)*100</f>
        <v>#DIV/0!</v>
      </c>
      <c r="AR181" s="252"/>
    </row>
    <row r="182" spans="1:44" ht="16.05" hidden="1" customHeight="1">
      <c r="A182" s="315"/>
      <c r="B182" s="318"/>
      <c r="C182" s="317"/>
      <c r="D182" s="243" t="s">
        <v>43</v>
      </c>
      <c r="E182" s="243">
        <f t="shared" ref="E182:E184" si="433">H182+K182+N182+Q182+T182+W182+Z182+AC182+AF182+AI182+AL182+AO182</f>
        <v>0</v>
      </c>
      <c r="F182" s="243">
        <f t="shared" si="432"/>
        <v>0</v>
      </c>
      <c r="G182" s="243" t="e">
        <f t="shared" si="407"/>
        <v>#DIV/0!</v>
      </c>
      <c r="H182" s="252">
        <v>0</v>
      </c>
      <c r="I182" s="252"/>
      <c r="J182" s="243" t="e">
        <f t="shared" si="408"/>
        <v>#DIV/0!</v>
      </c>
      <c r="K182" s="252">
        <v>0</v>
      </c>
      <c r="L182" s="252"/>
      <c r="M182" s="243" t="e">
        <f t="shared" si="409"/>
        <v>#DIV/0!</v>
      </c>
      <c r="N182" s="252">
        <v>0</v>
      </c>
      <c r="O182" s="252"/>
      <c r="P182" s="243" t="e">
        <f t="shared" si="410"/>
        <v>#DIV/0!</v>
      </c>
      <c r="Q182" s="252">
        <v>0</v>
      </c>
      <c r="R182" s="252"/>
      <c r="S182" s="243" t="e">
        <f t="shared" si="411"/>
        <v>#DIV/0!</v>
      </c>
      <c r="T182" s="252">
        <v>0</v>
      </c>
      <c r="U182" s="252"/>
      <c r="V182" s="243" t="e">
        <f t="shared" si="412"/>
        <v>#DIV/0!</v>
      </c>
      <c r="W182" s="252">
        <v>0</v>
      </c>
      <c r="X182" s="252"/>
      <c r="Y182" s="243" t="e">
        <f t="shared" si="413"/>
        <v>#DIV/0!</v>
      </c>
      <c r="Z182" s="252">
        <v>0</v>
      </c>
      <c r="AA182" s="252"/>
      <c r="AB182" s="243" t="e">
        <f t="shared" si="414"/>
        <v>#DIV/0!</v>
      </c>
      <c r="AC182" s="252">
        <v>0</v>
      </c>
      <c r="AD182" s="252"/>
      <c r="AE182" s="243" t="e">
        <f t="shared" si="415"/>
        <v>#DIV/0!</v>
      </c>
      <c r="AF182" s="252">
        <v>0</v>
      </c>
      <c r="AG182" s="252">
        <v>0</v>
      </c>
      <c r="AH182" s="243" t="e">
        <f t="shared" si="416"/>
        <v>#DIV/0!</v>
      </c>
      <c r="AI182" s="252">
        <v>0</v>
      </c>
      <c r="AJ182" s="252"/>
      <c r="AK182" s="243" t="e">
        <f t="shared" si="417"/>
        <v>#DIV/0!</v>
      </c>
      <c r="AL182" s="252">
        <v>0</v>
      </c>
      <c r="AM182" s="252"/>
      <c r="AN182" s="243" t="e">
        <f t="shared" si="418"/>
        <v>#DIV/0!</v>
      </c>
      <c r="AO182" s="252">
        <v>0</v>
      </c>
      <c r="AP182" s="252"/>
      <c r="AQ182" s="243" t="e">
        <f>(AP182/AO182)*100</f>
        <v>#DIV/0!</v>
      </c>
      <c r="AR182" s="252"/>
    </row>
    <row r="183" spans="1:44" ht="46.8" hidden="1">
      <c r="A183" s="315"/>
      <c r="B183" s="318"/>
      <c r="C183" s="317"/>
      <c r="D183" s="243" t="s">
        <v>283</v>
      </c>
      <c r="E183" s="243">
        <f t="shared" si="433"/>
        <v>0</v>
      </c>
      <c r="F183" s="243">
        <f t="shared" ref="F183" si="434">I183+L183+O183+R183+U183+X183+AA183+AD183+AG183+AJ183+AP183</f>
        <v>0</v>
      </c>
      <c r="G183" s="243" t="e">
        <f t="shared" si="407"/>
        <v>#DIV/0!</v>
      </c>
      <c r="H183" s="252">
        <v>0</v>
      </c>
      <c r="I183" s="252"/>
      <c r="J183" s="243" t="e">
        <f t="shared" si="408"/>
        <v>#DIV/0!</v>
      </c>
      <c r="K183" s="252">
        <v>0</v>
      </c>
      <c r="L183" s="252"/>
      <c r="M183" s="243" t="e">
        <f t="shared" si="409"/>
        <v>#DIV/0!</v>
      </c>
      <c r="N183" s="252">
        <v>0</v>
      </c>
      <c r="O183" s="252"/>
      <c r="P183" s="243" t="e">
        <f t="shared" si="410"/>
        <v>#DIV/0!</v>
      </c>
      <c r="Q183" s="252">
        <v>0</v>
      </c>
      <c r="R183" s="252"/>
      <c r="S183" s="243" t="e">
        <f t="shared" si="411"/>
        <v>#DIV/0!</v>
      </c>
      <c r="T183" s="252">
        <v>0</v>
      </c>
      <c r="U183" s="252"/>
      <c r="V183" s="243" t="e">
        <f t="shared" si="412"/>
        <v>#DIV/0!</v>
      </c>
      <c r="W183" s="252">
        <v>0</v>
      </c>
      <c r="X183" s="252"/>
      <c r="Y183" s="243" t="e">
        <f t="shared" si="413"/>
        <v>#DIV/0!</v>
      </c>
      <c r="Z183" s="252">
        <v>0</v>
      </c>
      <c r="AA183" s="252"/>
      <c r="AB183" s="243" t="e">
        <f t="shared" si="414"/>
        <v>#DIV/0!</v>
      </c>
      <c r="AC183" s="252">
        <v>0</v>
      </c>
      <c r="AD183" s="252"/>
      <c r="AE183" s="243" t="e">
        <f t="shared" si="415"/>
        <v>#DIV/0!</v>
      </c>
      <c r="AF183" s="252">
        <v>0</v>
      </c>
      <c r="AG183" s="252">
        <v>0</v>
      </c>
      <c r="AH183" s="243" t="e">
        <f t="shared" si="416"/>
        <v>#DIV/0!</v>
      </c>
      <c r="AI183" s="252">
        <v>0</v>
      </c>
      <c r="AJ183" s="252"/>
      <c r="AK183" s="243" t="e">
        <f t="shared" si="417"/>
        <v>#DIV/0!</v>
      </c>
      <c r="AL183" s="252">
        <v>0</v>
      </c>
      <c r="AM183" s="252"/>
      <c r="AN183" s="243" t="e">
        <f t="shared" si="418"/>
        <v>#DIV/0!</v>
      </c>
      <c r="AO183" s="252">
        <v>0</v>
      </c>
      <c r="AP183" s="243"/>
      <c r="AQ183" s="243"/>
      <c r="AR183" s="252"/>
    </row>
    <row r="184" spans="1:44" ht="31.2" hidden="1">
      <c r="A184" s="316"/>
      <c r="B184" s="318"/>
      <c r="C184" s="317"/>
      <c r="D184" s="243" t="s">
        <v>288</v>
      </c>
      <c r="E184" s="243">
        <f t="shared" si="433"/>
        <v>0</v>
      </c>
      <c r="F184" s="243">
        <f t="shared" si="432"/>
        <v>0</v>
      </c>
      <c r="G184" s="243" t="e">
        <f t="shared" si="407"/>
        <v>#DIV/0!</v>
      </c>
      <c r="H184" s="252">
        <v>0</v>
      </c>
      <c r="I184" s="252"/>
      <c r="J184" s="243" t="e">
        <f t="shared" si="408"/>
        <v>#DIV/0!</v>
      </c>
      <c r="K184" s="252">
        <v>0</v>
      </c>
      <c r="L184" s="252"/>
      <c r="M184" s="243" t="e">
        <f t="shared" si="409"/>
        <v>#DIV/0!</v>
      </c>
      <c r="N184" s="252">
        <v>0</v>
      </c>
      <c r="O184" s="252"/>
      <c r="P184" s="243" t="e">
        <f t="shared" si="410"/>
        <v>#DIV/0!</v>
      </c>
      <c r="Q184" s="252">
        <v>0</v>
      </c>
      <c r="R184" s="252"/>
      <c r="S184" s="243" t="e">
        <f t="shared" si="411"/>
        <v>#DIV/0!</v>
      </c>
      <c r="T184" s="252">
        <v>0</v>
      </c>
      <c r="U184" s="252"/>
      <c r="V184" s="243" t="e">
        <f t="shared" si="412"/>
        <v>#DIV/0!</v>
      </c>
      <c r="W184" s="252">
        <v>0</v>
      </c>
      <c r="X184" s="252"/>
      <c r="Y184" s="243" t="e">
        <f t="shared" si="413"/>
        <v>#DIV/0!</v>
      </c>
      <c r="Z184" s="252">
        <v>0</v>
      </c>
      <c r="AA184" s="252"/>
      <c r="AB184" s="243" t="e">
        <f t="shared" si="414"/>
        <v>#DIV/0!</v>
      </c>
      <c r="AC184" s="252">
        <v>0</v>
      </c>
      <c r="AD184" s="252"/>
      <c r="AE184" s="243" t="e">
        <f t="shared" si="415"/>
        <v>#DIV/0!</v>
      </c>
      <c r="AF184" s="252">
        <v>0</v>
      </c>
      <c r="AG184" s="252">
        <v>0</v>
      </c>
      <c r="AH184" s="243" t="e">
        <f t="shared" si="416"/>
        <v>#DIV/0!</v>
      </c>
      <c r="AI184" s="252">
        <v>0</v>
      </c>
      <c r="AJ184" s="252"/>
      <c r="AK184" s="243" t="e">
        <f t="shared" si="417"/>
        <v>#DIV/0!</v>
      </c>
      <c r="AL184" s="252">
        <v>0</v>
      </c>
      <c r="AM184" s="252"/>
      <c r="AN184" s="243" t="e">
        <f t="shared" si="418"/>
        <v>#DIV/0!</v>
      </c>
      <c r="AO184" s="252">
        <v>0</v>
      </c>
      <c r="AP184" s="252"/>
      <c r="AQ184" s="243" t="e">
        <f>(AP184/AO184)*100</f>
        <v>#DIV/0!</v>
      </c>
      <c r="AR184" s="252"/>
    </row>
    <row r="185" spans="1:44" ht="16.05" customHeight="1">
      <c r="A185" s="314" t="s">
        <v>337</v>
      </c>
      <c r="B185" s="318" t="s">
        <v>396</v>
      </c>
      <c r="C185" s="317" t="s">
        <v>318</v>
      </c>
      <c r="D185" s="243" t="s">
        <v>287</v>
      </c>
      <c r="E185" s="243">
        <f>E186+E187+E189</f>
        <v>4768.1000000000004</v>
      </c>
      <c r="F185" s="243">
        <f t="shared" ref="F185" si="435">F186+F187+F189</f>
        <v>766.77</v>
      </c>
      <c r="G185" s="243">
        <f t="shared" si="407"/>
        <v>16.081248295966947</v>
      </c>
      <c r="H185" s="243">
        <f t="shared" ref="H185:I185" si="436">H186+H187+H189</f>
        <v>0</v>
      </c>
      <c r="I185" s="243">
        <f t="shared" si="436"/>
        <v>0</v>
      </c>
      <c r="J185" s="243" t="e">
        <f t="shared" si="408"/>
        <v>#DIV/0!</v>
      </c>
      <c r="K185" s="243">
        <f t="shared" ref="K185:L185" si="437">K186+K187+K189</f>
        <v>0</v>
      </c>
      <c r="L185" s="243">
        <f t="shared" si="437"/>
        <v>0</v>
      </c>
      <c r="M185" s="243" t="e">
        <f t="shared" si="409"/>
        <v>#DIV/0!</v>
      </c>
      <c r="N185" s="243">
        <f t="shared" ref="N185:O185" si="438">N186+N187+N189</f>
        <v>0</v>
      </c>
      <c r="O185" s="243">
        <f t="shared" si="438"/>
        <v>0</v>
      </c>
      <c r="P185" s="243" t="e">
        <f t="shared" si="410"/>
        <v>#DIV/0!</v>
      </c>
      <c r="Q185" s="243">
        <f t="shared" ref="Q185:R185" si="439">Q186+Q187+Q189</f>
        <v>651</v>
      </c>
      <c r="R185" s="243">
        <f t="shared" si="439"/>
        <v>651</v>
      </c>
      <c r="S185" s="243">
        <f t="shared" si="411"/>
        <v>100</v>
      </c>
      <c r="T185" s="243">
        <f t="shared" ref="T185:U185" si="440">T186+T187+T189</f>
        <v>0</v>
      </c>
      <c r="U185" s="243">
        <f t="shared" si="440"/>
        <v>0</v>
      </c>
      <c r="V185" s="243" t="e">
        <f t="shared" si="412"/>
        <v>#DIV/0!</v>
      </c>
      <c r="W185" s="243">
        <f t="shared" ref="W185:X185" si="441">W186+W187+W189</f>
        <v>0</v>
      </c>
      <c r="X185" s="243">
        <f t="shared" si="441"/>
        <v>115.77</v>
      </c>
      <c r="Y185" s="243" t="e">
        <f t="shared" si="413"/>
        <v>#DIV/0!</v>
      </c>
      <c r="Z185" s="243">
        <f t="shared" ref="Z185:AA185" si="442">Z186+Z187+Z189</f>
        <v>0</v>
      </c>
      <c r="AA185" s="243">
        <f t="shared" si="442"/>
        <v>0</v>
      </c>
      <c r="AB185" s="243" t="e">
        <f t="shared" si="414"/>
        <v>#DIV/0!</v>
      </c>
      <c r="AC185" s="243">
        <f t="shared" ref="AC185:AD185" si="443">AC186+AC187+AC189</f>
        <v>0</v>
      </c>
      <c r="AD185" s="243">
        <f t="shared" si="443"/>
        <v>0</v>
      </c>
      <c r="AE185" s="243" t="e">
        <f t="shared" si="415"/>
        <v>#DIV/0!</v>
      </c>
      <c r="AF185" s="243">
        <f t="shared" ref="AF185:AG185" si="444">AF186+AF187+AF189</f>
        <v>0</v>
      </c>
      <c r="AG185" s="243">
        <f t="shared" si="444"/>
        <v>0</v>
      </c>
      <c r="AH185" s="243" t="e">
        <f t="shared" si="416"/>
        <v>#DIV/0!</v>
      </c>
      <c r="AI185" s="243">
        <f t="shared" ref="AI185:AJ185" si="445">AI186+AI187+AI189</f>
        <v>0</v>
      </c>
      <c r="AJ185" s="243">
        <f t="shared" si="445"/>
        <v>0</v>
      </c>
      <c r="AK185" s="243" t="e">
        <f t="shared" si="417"/>
        <v>#DIV/0!</v>
      </c>
      <c r="AL185" s="243">
        <f t="shared" ref="AL185:AM185" si="446">AL186+AL187+AL189</f>
        <v>0</v>
      </c>
      <c r="AM185" s="243">
        <f t="shared" si="446"/>
        <v>0</v>
      </c>
      <c r="AN185" s="243" t="e">
        <f t="shared" si="418"/>
        <v>#DIV/0!</v>
      </c>
      <c r="AO185" s="243">
        <f t="shared" ref="AO185:AP185" si="447">AO186+AO187+AO189</f>
        <v>4117.1000000000004</v>
      </c>
      <c r="AP185" s="243">
        <f t="shared" si="447"/>
        <v>0</v>
      </c>
      <c r="AQ185" s="243">
        <f t="shared" ref="AQ185:AQ187" si="448">(AP185/AO185)*100</f>
        <v>0</v>
      </c>
      <c r="AR185" s="252"/>
    </row>
    <row r="186" spans="1:44" ht="31.2">
      <c r="A186" s="315"/>
      <c r="B186" s="318"/>
      <c r="C186" s="317"/>
      <c r="D186" s="243" t="s">
        <v>2</v>
      </c>
      <c r="E186" s="243">
        <f>H186+K186+N186+Q186+T186+W186+Z186+AC186+AF186+AI186+AL186+AO186</f>
        <v>0</v>
      </c>
      <c r="F186" s="243">
        <f t="shared" ref="F186:F187" si="449">I186+L186+O186+R186+U186+X186+AA186+AD186+AG186+AJ186+AM186+AP186</f>
        <v>0</v>
      </c>
      <c r="G186" s="243" t="e">
        <f t="shared" si="407"/>
        <v>#DIV/0!</v>
      </c>
      <c r="H186" s="252">
        <v>0</v>
      </c>
      <c r="I186" s="252"/>
      <c r="J186" s="243" t="e">
        <f t="shared" si="408"/>
        <v>#DIV/0!</v>
      </c>
      <c r="K186" s="252">
        <v>0</v>
      </c>
      <c r="L186" s="252"/>
      <c r="M186" s="243" t="e">
        <f t="shared" si="409"/>
        <v>#DIV/0!</v>
      </c>
      <c r="N186" s="252">
        <v>0</v>
      </c>
      <c r="O186" s="252"/>
      <c r="P186" s="243" t="e">
        <f t="shared" si="410"/>
        <v>#DIV/0!</v>
      </c>
      <c r="Q186" s="252">
        <v>0</v>
      </c>
      <c r="R186" s="252"/>
      <c r="S186" s="243" t="e">
        <f t="shared" si="411"/>
        <v>#DIV/0!</v>
      </c>
      <c r="T186" s="252">
        <v>0</v>
      </c>
      <c r="U186" s="252"/>
      <c r="V186" s="243" t="e">
        <f t="shared" si="412"/>
        <v>#DIV/0!</v>
      </c>
      <c r="W186" s="252">
        <v>0</v>
      </c>
      <c r="X186" s="252"/>
      <c r="Y186" s="243" t="e">
        <f>(X186/W186)*100</f>
        <v>#DIV/0!</v>
      </c>
      <c r="Z186" s="252">
        <v>0</v>
      </c>
      <c r="AA186" s="252"/>
      <c r="AB186" s="243" t="e">
        <f>(AA186/Z186)*100</f>
        <v>#DIV/0!</v>
      </c>
      <c r="AC186" s="252">
        <v>0</v>
      </c>
      <c r="AD186" s="252"/>
      <c r="AE186" s="243" t="e">
        <f>(AD186/AC186)*100</f>
        <v>#DIV/0!</v>
      </c>
      <c r="AF186" s="252">
        <v>0</v>
      </c>
      <c r="AG186" s="252">
        <v>0</v>
      </c>
      <c r="AH186" s="243" t="e">
        <f t="shared" si="416"/>
        <v>#DIV/0!</v>
      </c>
      <c r="AI186" s="252">
        <v>0</v>
      </c>
      <c r="AJ186" s="252"/>
      <c r="AK186" s="243" t="e">
        <f t="shared" si="417"/>
        <v>#DIV/0!</v>
      </c>
      <c r="AL186" s="252">
        <v>0</v>
      </c>
      <c r="AM186" s="252"/>
      <c r="AN186" s="243" t="e">
        <f t="shared" si="418"/>
        <v>#DIV/0!</v>
      </c>
      <c r="AO186" s="252">
        <v>0</v>
      </c>
      <c r="AP186" s="252"/>
      <c r="AQ186" s="243" t="e">
        <f t="shared" si="448"/>
        <v>#DIV/0!</v>
      </c>
      <c r="AR186" s="252"/>
    </row>
    <row r="187" spans="1:44" ht="16.05" customHeight="1">
      <c r="A187" s="315"/>
      <c r="B187" s="318"/>
      <c r="C187" s="317"/>
      <c r="D187" s="243" t="s">
        <v>43</v>
      </c>
      <c r="E187" s="243">
        <f t="shared" ref="E187:F189" si="450">H187+K187+N187+Q187+T187+W187+Z187+AC187+AF187+AI187+AL187+AO187</f>
        <v>4768.1000000000004</v>
      </c>
      <c r="F187" s="243">
        <f t="shared" si="449"/>
        <v>766.77</v>
      </c>
      <c r="G187" s="243">
        <f t="shared" si="407"/>
        <v>16.081248295966947</v>
      </c>
      <c r="H187" s="252">
        <v>0</v>
      </c>
      <c r="I187" s="252"/>
      <c r="J187" s="243" t="e">
        <f t="shared" si="408"/>
        <v>#DIV/0!</v>
      </c>
      <c r="K187" s="252">
        <v>0</v>
      </c>
      <c r="L187" s="252"/>
      <c r="M187" s="243" t="e">
        <f t="shared" si="409"/>
        <v>#DIV/0!</v>
      </c>
      <c r="N187" s="252">
        <v>0</v>
      </c>
      <c r="O187" s="252"/>
      <c r="P187" s="243" t="e">
        <f t="shared" si="410"/>
        <v>#DIV/0!</v>
      </c>
      <c r="Q187" s="252">
        <v>651</v>
      </c>
      <c r="R187" s="252">
        <v>651</v>
      </c>
      <c r="S187" s="243">
        <f t="shared" si="411"/>
        <v>100</v>
      </c>
      <c r="T187" s="252">
        <v>0</v>
      </c>
      <c r="U187" s="252"/>
      <c r="V187" s="243" t="e">
        <f t="shared" si="412"/>
        <v>#DIV/0!</v>
      </c>
      <c r="W187" s="252">
        <v>0</v>
      </c>
      <c r="X187" s="252">
        <v>115.77</v>
      </c>
      <c r="Y187" s="243" t="e">
        <f>(X187/W187)*100</f>
        <v>#DIV/0!</v>
      </c>
      <c r="Z187" s="252">
        <v>0</v>
      </c>
      <c r="AA187" s="252"/>
      <c r="AB187" s="243" t="e">
        <f>(AA187/Z187)*100</f>
        <v>#DIV/0!</v>
      </c>
      <c r="AC187" s="252">
        <v>0</v>
      </c>
      <c r="AD187" s="252"/>
      <c r="AE187" s="243" t="e">
        <f>(AD187/AC187)*100</f>
        <v>#DIV/0!</v>
      </c>
      <c r="AF187" s="252">
        <v>0</v>
      </c>
      <c r="AG187" s="252">
        <v>0</v>
      </c>
      <c r="AH187" s="243" t="e">
        <f t="shared" si="416"/>
        <v>#DIV/0!</v>
      </c>
      <c r="AI187" s="252">
        <v>0</v>
      </c>
      <c r="AJ187" s="252"/>
      <c r="AK187" s="243" t="e">
        <f t="shared" si="417"/>
        <v>#DIV/0!</v>
      </c>
      <c r="AL187" s="252">
        <v>0</v>
      </c>
      <c r="AM187" s="252"/>
      <c r="AN187" s="243" t="e">
        <f t="shared" si="418"/>
        <v>#DIV/0!</v>
      </c>
      <c r="AO187" s="252">
        <v>4117.1000000000004</v>
      </c>
      <c r="AP187" s="252"/>
      <c r="AQ187" s="243">
        <f t="shared" si="448"/>
        <v>0</v>
      </c>
      <c r="AR187" s="252"/>
    </row>
    <row r="188" spans="1:44" ht="46.8">
      <c r="A188" s="315"/>
      <c r="B188" s="318"/>
      <c r="C188" s="317"/>
      <c r="D188" s="243" t="s">
        <v>283</v>
      </c>
      <c r="E188" s="243">
        <f t="shared" si="450"/>
        <v>22.8</v>
      </c>
      <c r="F188" s="243">
        <f t="shared" ref="F188" si="451">I188+L188+O188+R188+U188+X188+AA188+AD188+AG188+AJ188+AP188</f>
        <v>0</v>
      </c>
      <c r="G188" s="243">
        <f t="shared" si="407"/>
        <v>0</v>
      </c>
      <c r="H188" s="252">
        <v>0</v>
      </c>
      <c r="I188" s="252"/>
      <c r="J188" s="243" t="e">
        <f t="shared" si="408"/>
        <v>#DIV/0!</v>
      </c>
      <c r="K188" s="252">
        <v>0</v>
      </c>
      <c r="L188" s="252"/>
      <c r="M188" s="243" t="e">
        <f t="shared" si="409"/>
        <v>#DIV/0!</v>
      </c>
      <c r="N188" s="252">
        <v>0</v>
      </c>
      <c r="O188" s="252"/>
      <c r="P188" s="243" t="e">
        <f t="shared" si="410"/>
        <v>#DIV/0!</v>
      </c>
      <c r="Q188" s="252">
        <v>0</v>
      </c>
      <c r="R188" s="252"/>
      <c r="S188" s="243" t="e">
        <f t="shared" si="411"/>
        <v>#DIV/0!</v>
      </c>
      <c r="T188" s="252">
        <v>0</v>
      </c>
      <c r="U188" s="252"/>
      <c r="V188" s="243" t="e">
        <f t="shared" si="412"/>
        <v>#DIV/0!</v>
      </c>
      <c r="W188" s="252">
        <v>0</v>
      </c>
      <c r="X188" s="252"/>
      <c r="Y188" s="243" t="e">
        <f>(X188/W188)*100</f>
        <v>#DIV/0!</v>
      </c>
      <c r="Z188" s="252">
        <v>0</v>
      </c>
      <c r="AA188" s="252"/>
      <c r="AB188" s="243" t="e">
        <f>(AA188/Z188)*100</f>
        <v>#DIV/0!</v>
      </c>
      <c r="AC188" s="252">
        <v>0</v>
      </c>
      <c r="AD188" s="252"/>
      <c r="AE188" s="243" t="e">
        <f>(AD188/AC188)*100</f>
        <v>#DIV/0!</v>
      </c>
      <c r="AF188" s="252">
        <v>0</v>
      </c>
      <c r="AG188" s="252">
        <v>0</v>
      </c>
      <c r="AH188" s="243" t="e">
        <f t="shared" si="416"/>
        <v>#DIV/0!</v>
      </c>
      <c r="AI188" s="252">
        <v>22.8</v>
      </c>
      <c r="AJ188" s="252"/>
      <c r="AK188" s="243">
        <f t="shared" si="417"/>
        <v>0</v>
      </c>
      <c r="AL188" s="252">
        <v>0</v>
      </c>
      <c r="AM188" s="252"/>
      <c r="AN188" s="243" t="e">
        <f t="shared" si="418"/>
        <v>#DIV/0!</v>
      </c>
      <c r="AO188" s="252">
        <v>0</v>
      </c>
      <c r="AP188" s="243"/>
      <c r="AQ188" s="243"/>
      <c r="AR188" s="252"/>
    </row>
    <row r="189" spans="1:44" ht="31.2">
      <c r="A189" s="316"/>
      <c r="B189" s="318"/>
      <c r="C189" s="317"/>
      <c r="D189" s="243" t="s">
        <v>288</v>
      </c>
      <c r="E189" s="243">
        <f t="shared" si="450"/>
        <v>0</v>
      </c>
      <c r="F189" s="243">
        <f t="shared" si="450"/>
        <v>0</v>
      </c>
      <c r="G189" s="243" t="e">
        <f t="shared" si="407"/>
        <v>#DIV/0!</v>
      </c>
      <c r="H189" s="252">
        <v>0</v>
      </c>
      <c r="I189" s="252"/>
      <c r="J189" s="243" t="e">
        <f t="shared" si="408"/>
        <v>#DIV/0!</v>
      </c>
      <c r="K189" s="252">
        <v>0</v>
      </c>
      <c r="L189" s="252"/>
      <c r="M189" s="243" t="e">
        <f t="shared" si="409"/>
        <v>#DIV/0!</v>
      </c>
      <c r="N189" s="252">
        <v>0</v>
      </c>
      <c r="O189" s="252"/>
      <c r="P189" s="243" t="e">
        <f t="shared" si="410"/>
        <v>#DIV/0!</v>
      </c>
      <c r="Q189" s="252">
        <v>0</v>
      </c>
      <c r="R189" s="252"/>
      <c r="S189" s="243" t="e">
        <f t="shared" si="411"/>
        <v>#DIV/0!</v>
      </c>
      <c r="T189" s="252">
        <v>0</v>
      </c>
      <c r="U189" s="252"/>
      <c r="V189" s="243" t="e">
        <f t="shared" si="412"/>
        <v>#DIV/0!</v>
      </c>
      <c r="W189" s="252">
        <v>0</v>
      </c>
      <c r="X189" s="252"/>
      <c r="Y189" s="243" t="e">
        <f>(X189/W189)*100</f>
        <v>#DIV/0!</v>
      </c>
      <c r="Z189" s="252">
        <v>0</v>
      </c>
      <c r="AA189" s="252"/>
      <c r="AB189" s="243" t="e">
        <f>(AA189/Z189)*100</f>
        <v>#DIV/0!</v>
      </c>
      <c r="AC189" s="252">
        <v>0</v>
      </c>
      <c r="AD189" s="252"/>
      <c r="AE189" s="243" t="e">
        <f>(AD189/AC189)*100</f>
        <v>#DIV/0!</v>
      </c>
      <c r="AF189" s="252">
        <v>0</v>
      </c>
      <c r="AG189" s="252">
        <v>0</v>
      </c>
      <c r="AH189" s="243" t="e">
        <f t="shared" si="416"/>
        <v>#DIV/0!</v>
      </c>
      <c r="AI189" s="252">
        <v>0</v>
      </c>
      <c r="AJ189" s="252"/>
      <c r="AK189" s="243" t="e">
        <f t="shared" si="417"/>
        <v>#DIV/0!</v>
      </c>
      <c r="AL189" s="252">
        <v>0</v>
      </c>
      <c r="AM189" s="252"/>
      <c r="AN189" s="243" t="e">
        <f t="shared" si="418"/>
        <v>#DIV/0!</v>
      </c>
      <c r="AO189" s="252">
        <v>0</v>
      </c>
      <c r="AP189" s="252"/>
      <c r="AQ189" s="243" t="e">
        <f t="shared" ref="AQ189" si="452">(AP189/AO189)*100</f>
        <v>#DIV/0!</v>
      </c>
      <c r="AR189" s="252"/>
    </row>
    <row r="190" spans="1:44" ht="19.8" hidden="1" customHeight="1">
      <c r="A190" s="314" t="s">
        <v>400</v>
      </c>
      <c r="B190" s="318" t="s">
        <v>330</v>
      </c>
      <c r="C190" s="317" t="s">
        <v>318</v>
      </c>
      <c r="D190" s="243" t="s">
        <v>287</v>
      </c>
      <c r="E190" s="243">
        <f>E191+E192+E194</f>
        <v>0</v>
      </c>
      <c r="F190" s="243">
        <f t="shared" ref="F190" si="453">F191+F192+F194</f>
        <v>0</v>
      </c>
      <c r="G190" s="243" t="e">
        <f t="shared" si="407"/>
        <v>#DIV/0!</v>
      </c>
      <c r="H190" s="243">
        <f t="shared" ref="H190:I190" si="454">H191+H192+H194</f>
        <v>0</v>
      </c>
      <c r="I190" s="243">
        <f t="shared" si="454"/>
        <v>0</v>
      </c>
      <c r="J190" s="243" t="e">
        <f t="shared" si="408"/>
        <v>#DIV/0!</v>
      </c>
      <c r="K190" s="243">
        <f t="shared" ref="K190:L190" si="455">K191+K192+K194</f>
        <v>0</v>
      </c>
      <c r="L190" s="243">
        <f t="shared" si="455"/>
        <v>0</v>
      </c>
      <c r="M190" s="243" t="e">
        <f t="shared" si="409"/>
        <v>#DIV/0!</v>
      </c>
      <c r="N190" s="243">
        <f t="shared" ref="N190:O190" si="456">N191+N192+N194</f>
        <v>0</v>
      </c>
      <c r="O190" s="243">
        <f t="shared" si="456"/>
        <v>0</v>
      </c>
      <c r="P190" s="243" t="e">
        <f t="shared" si="410"/>
        <v>#DIV/0!</v>
      </c>
      <c r="Q190" s="243">
        <f t="shared" ref="Q190:R190" si="457">Q191+Q192+Q194</f>
        <v>0</v>
      </c>
      <c r="R190" s="243">
        <f t="shared" si="457"/>
        <v>0</v>
      </c>
      <c r="S190" s="243" t="e">
        <f t="shared" si="411"/>
        <v>#DIV/0!</v>
      </c>
      <c r="T190" s="243">
        <f t="shared" ref="T190:U190" si="458">T191+T192+T194</f>
        <v>0</v>
      </c>
      <c r="U190" s="243">
        <f t="shared" si="458"/>
        <v>0</v>
      </c>
      <c r="V190" s="243" t="e">
        <f t="shared" si="412"/>
        <v>#DIV/0!</v>
      </c>
      <c r="W190" s="243">
        <f t="shared" ref="W190:X190" si="459">W191+W192+W194</f>
        <v>0</v>
      </c>
      <c r="X190" s="243">
        <f t="shared" si="459"/>
        <v>0</v>
      </c>
      <c r="Y190" s="243" t="e">
        <f t="shared" si="413"/>
        <v>#DIV/0!</v>
      </c>
      <c r="Z190" s="243">
        <f t="shared" ref="Z190:AA190" si="460">Z191+Z192+Z194</f>
        <v>0</v>
      </c>
      <c r="AA190" s="243">
        <f t="shared" si="460"/>
        <v>0</v>
      </c>
      <c r="AB190" s="243" t="e">
        <f t="shared" si="414"/>
        <v>#DIV/0!</v>
      </c>
      <c r="AC190" s="243">
        <f t="shared" ref="AC190:AD190" si="461">AC191+AC192+AC194</f>
        <v>0</v>
      </c>
      <c r="AD190" s="243">
        <f t="shared" si="461"/>
        <v>0</v>
      </c>
      <c r="AE190" s="243" t="e">
        <f t="shared" si="415"/>
        <v>#DIV/0!</v>
      </c>
      <c r="AF190" s="243">
        <f t="shared" ref="AF190:AG190" si="462">AF191+AF192+AF194</f>
        <v>0</v>
      </c>
      <c r="AG190" s="243">
        <f t="shared" si="462"/>
        <v>0</v>
      </c>
      <c r="AH190" s="243" t="e">
        <f t="shared" si="416"/>
        <v>#DIV/0!</v>
      </c>
      <c r="AI190" s="243">
        <f t="shared" ref="AI190:AJ190" si="463">AI191+AI192+AI194</f>
        <v>0</v>
      </c>
      <c r="AJ190" s="243">
        <f t="shared" si="463"/>
        <v>0</v>
      </c>
      <c r="AK190" s="243" t="e">
        <f t="shared" si="417"/>
        <v>#DIV/0!</v>
      </c>
      <c r="AL190" s="243">
        <f t="shared" ref="AL190:AM190" si="464">AL191+AL192+AL194</f>
        <v>0</v>
      </c>
      <c r="AM190" s="243">
        <f t="shared" si="464"/>
        <v>0</v>
      </c>
      <c r="AN190" s="243" t="e">
        <f t="shared" si="418"/>
        <v>#DIV/0!</v>
      </c>
      <c r="AO190" s="243">
        <f t="shared" ref="AO190:AP190" si="465">AO191+AO192+AO194</f>
        <v>0</v>
      </c>
      <c r="AP190" s="243">
        <f t="shared" si="465"/>
        <v>0</v>
      </c>
      <c r="AQ190" s="243" t="e">
        <f>(AP190/AO190)*100</f>
        <v>#DIV/0!</v>
      </c>
      <c r="AR190" s="252"/>
    </row>
    <row r="191" spans="1:44" ht="31.2" hidden="1">
      <c r="A191" s="315"/>
      <c r="B191" s="318"/>
      <c r="C191" s="317"/>
      <c r="D191" s="243" t="s">
        <v>2</v>
      </c>
      <c r="E191" s="243">
        <f>H191+K191+N191+Q191+T191+W191+Z191+AC191+AF191+AI191+AL191+AO191</f>
        <v>0</v>
      </c>
      <c r="F191" s="243">
        <f t="shared" ref="F191:F194" si="466">I191+L191+O191+R191+U191+X191+AA191+AD191+AG191+AJ191+AM191+AP191</f>
        <v>0</v>
      </c>
      <c r="G191" s="243" t="e">
        <f t="shared" si="407"/>
        <v>#DIV/0!</v>
      </c>
      <c r="H191" s="252">
        <v>0</v>
      </c>
      <c r="I191" s="252"/>
      <c r="J191" s="243" t="e">
        <f t="shared" si="408"/>
        <v>#DIV/0!</v>
      </c>
      <c r="K191" s="252">
        <v>0</v>
      </c>
      <c r="L191" s="252"/>
      <c r="M191" s="243" t="e">
        <f t="shared" si="409"/>
        <v>#DIV/0!</v>
      </c>
      <c r="N191" s="252">
        <v>0</v>
      </c>
      <c r="O191" s="252"/>
      <c r="P191" s="243" t="e">
        <f t="shared" si="410"/>
        <v>#DIV/0!</v>
      </c>
      <c r="Q191" s="252">
        <v>0</v>
      </c>
      <c r="R191" s="252"/>
      <c r="S191" s="243" t="e">
        <f t="shared" si="411"/>
        <v>#DIV/0!</v>
      </c>
      <c r="T191" s="252">
        <v>0</v>
      </c>
      <c r="U191" s="252"/>
      <c r="V191" s="243" t="e">
        <f t="shared" si="412"/>
        <v>#DIV/0!</v>
      </c>
      <c r="W191" s="252">
        <v>0</v>
      </c>
      <c r="X191" s="252"/>
      <c r="Y191" s="243" t="e">
        <f>(X191/W191)*100</f>
        <v>#DIV/0!</v>
      </c>
      <c r="Z191" s="252">
        <v>0</v>
      </c>
      <c r="AA191" s="252"/>
      <c r="AB191" s="243" t="e">
        <f>(AA191/Z191)*100</f>
        <v>#DIV/0!</v>
      </c>
      <c r="AC191" s="252">
        <v>0</v>
      </c>
      <c r="AD191" s="252"/>
      <c r="AE191" s="243" t="e">
        <f>(AD191/AC191)*100</f>
        <v>#DIV/0!</v>
      </c>
      <c r="AF191" s="252">
        <v>0</v>
      </c>
      <c r="AG191" s="252">
        <v>0</v>
      </c>
      <c r="AH191" s="243" t="e">
        <f t="shared" si="416"/>
        <v>#DIV/0!</v>
      </c>
      <c r="AI191" s="252">
        <v>0</v>
      </c>
      <c r="AJ191" s="252"/>
      <c r="AK191" s="243" t="e">
        <f t="shared" si="417"/>
        <v>#DIV/0!</v>
      </c>
      <c r="AL191" s="252">
        <v>0</v>
      </c>
      <c r="AM191" s="252"/>
      <c r="AN191" s="243" t="e">
        <f t="shared" si="418"/>
        <v>#DIV/0!</v>
      </c>
      <c r="AO191" s="252">
        <v>0</v>
      </c>
      <c r="AP191" s="252"/>
      <c r="AQ191" s="243" t="e">
        <f>(AP191/AO191)*100</f>
        <v>#DIV/0!</v>
      </c>
      <c r="AR191" s="252"/>
    </row>
    <row r="192" spans="1:44" ht="16.05" hidden="1" customHeight="1">
      <c r="A192" s="315"/>
      <c r="B192" s="318"/>
      <c r="C192" s="317"/>
      <c r="D192" s="243" t="s">
        <v>43</v>
      </c>
      <c r="E192" s="243">
        <f t="shared" ref="E192:E194" si="467">H192+K192+N192+Q192+T192+W192+Z192+AC192+AF192+AI192+AL192+AO192</f>
        <v>0</v>
      </c>
      <c r="F192" s="243">
        <f t="shared" si="466"/>
        <v>0</v>
      </c>
      <c r="G192" s="243" t="e">
        <f t="shared" si="407"/>
        <v>#DIV/0!</v>
      </c>
      <c r="H192" s="252">
        <v>0</v>
      </c>
      <c r="I192" s="252"/>
      <c r="J192" s="243" t="e">
        <f t="shared" si="408"/>
        <v>#DIV/0!</v>
      </c>
      <c r="K192" s="252">
        <v>0</v>
      </c>
      <c r="L192" s="252"/>
      <c r="M192" s="243" t="e">
        <f t="shared" si="409"/>
        <v>#DIV/0!</v>
      </c>
      <c r="N192" s="252">
        <v>0</v>
      </c>
      <c r="O192" s="252"/>
      <c r="P192" s="243" t="e">
        <f t="shared" si="410"/>
        <v>#DIV/0!</v>
      </c>
      <c r="Q192" s="252">
        <v>0</v>
      </c>
      <c r="R192" s="252"/>
      <c r="S192" s="243" t="e">
        <f t="shared" si="411"/>
        <v>#DIV/0!</v>
      </c>
      <c r="T192" s="252">
        <v>0</v>
      </c>
      <c r="U192" s="252"/>
      <c r="V192" s="243" t="e">
        <f t="shared" si="412"/>
        <v>#DIV/0!</v>
      </c>
      <c r="W192" s="252">
        <v>0</v>
      </c>
      <c r="X192" s="252"/>
      <c r="Y192" s="243" t="e">
        <f>(X192/W192)*100</f>
        <v>#DIV/0!</v>
      </c>
      <c r="Z192" s="252">
        <v>0</v>
      </c>
      <c r="AA192" s="252"/>
      <c r="AB192" s="243" t="e">
        <f>(AA192/Z192)*100</f>
        <v>#DIV/0!</v>
      </c>
      <c r="AC192" s="252">
        <v>0</v>
      </c>
      <c r="AD192" s="252"/>
      <c r="AE192" s="243" t="e">
        <f>(AD192/AC192)*100</f>
        <v>#DIV/0!</v>
      </c>
      <c r="AF192" s="252">
        <v>0</v>
      </c>
      <c r="AG192" s="252">
        <v>0</v>
      </c>
      <c r="AH192" s="243" t="e">
        <f t="shared" si="416"/>
        <v>#DIV/0!</v>
      </c>
      <c r="AI192" s="252">
        <v>0</v>
      </c>
      <c r="AJ192" s="252"/>
      <c r="AK192" s="243" t="e">
        <f t="shared" si="417"/>
        <v>#DIV/0!</v>
      </c>
      <c r="AL192" s="252">
        <v>0</v>
      </c>
      <c r="AM192" s="252"/>
      <c r="AN192" s="243" t="e">
        <f t="shared" si="418"/>
        <v>#DIV/0!</v>
      </c>
      <c r="AO192" s="252">
        <v>0</v>
      </c>
      <c r="AP192" s="252"/>
      <c r="AQ192" s="243" t="e">
        <f>(AP192/AO192)*100</f>
        <v>#DIV/0!</v>
      </c>
      <c r="AR192" s="252"/>
    </row>
    <row r="193" spans="1:44" ht="46.8" hidden="1">
      <c r="A193" s="315"/>
      <c r="B193" s="318"/>
      <c r="C193" s="317"/>
      <c r="D193" s="243" t="s">
        <v>283</v>
      </c>
      <c r="E193" s="243">
        <f t="shared" si="467"/>
        <v>0</v>
      </c>
      <c r="F193" s="243">
        <f t="shared" ref="F193" si="468">I193+L193+O193+R193+U193+X193+AA193+AD193+AG193+AJ193+AP193</f>
        <v>0</v>
      </c>
      <c r="G193" s="243" t="e">
        <f t="shared" si="407"/>
        <v>#DIV/0!</v>
      </c>
      <c r="H193" s="252">
        <v>0</v>
      </c>
      <c r="I193" s="252"/>
      <c r="J193" s="243" t="e">
        <f t="shared" si="408"/>
        <v>#DIV/0!</v>
      </c>
      <c r="K193" s="252">
        <v>0</v>
      </c>
      <c r="L193" s="252"/>
      <c r="M193" s="243" t="e">
        <f t="shared" si="409"/>
        <v>#DIV/0!</v>
      </c>
      <c r="N193" s="252">
        <v>0</v>
      </c>
      <c r="O193" s="252"/>
      <c r="P193" s="243" t="e">
        <f t="shared" si="410"/>
        <v>#DIV/0!</v>
      </c>
      <c r="Q193" s="252">
        <v>0</v>
      </c>
      <c r="R193" s="252"/>
      <c r="S193" s="243" t="e">
        <f t="shared" si="411"/>
        <v>#DIV/0!</v>
      </c>
      <c r="T193" s="252">
        <v>0</v>
      </c>
      <c r="U193" s="252"/>
      <c r="V193" s="243" t="e">
        <f t="shared" si="412"/>
        <v>#DIV/0!</v>
      </c>
      <c r="W193" s="252">
        <v>0</v>
      </c>
      <c r="X193" s="252"/>
      <c r="Y193" s="243" t="e">
        <f>(X193/W193)*100</f>
        <v>#DIV/0!</v>
      </c>
      <c r="Z193" s="252">
        <v>0</v>
      </c>
      <c r="AA193" s="252"/>
      <c r="AB193" s="243" t="e">
        <f>(AA193/Z193)*100</f>
        <v>#DIV/0!</v>
      </c>
      <c r="AC193" s="252">
        <v>0</v>
      </c>
      <c r="AD193" s="252"/>
      <c r="AE193" s="243" t="e">
        <f>(AD193/AC193)*100</f>
        <v>#DIV/0!</v>
      </c>
      <c r="AF193" s="252">
        <v>0</v>
      </c>
      <c r="AG193" s="252">
        <v>0</v>
      </c>
      <c r="AH193" s="243" t="e">
        <f t="shared" si="416"/>
        <v>#DIV/0!</v>
      </c>
      <c r="AI193" s="252">
        <v>0</v>
      </c>
      <c r="AJ193" s="252"/>
      <c r="AK193" s="243" t="e">
        <f t="shared" si="417"/>
        <v>#DIV/0!</v>
      </c>
      <c r="AL193" s="252">
        <v>0</v>
      </c>
      <c r="AM193" s="252"/>
      <c r="AN193" s="243" t="e">
        <f t="shared" si="418"/>
        <v>#DIV/0!</v>
      </c>
      <c r="AO193" s="252">
        <v>0</v>
      </c>
      <c r="AP193" s="243"/>
      <c r="AQ193" s="243"/>
      <c r="AR193" s="252"/>
    </row>
    <row r="194" spans="1:44" ht="31.2" hidden="1">
      <c r="A194" s="316"/>
      <c r="B194" s="318"/>
      <c r="C194" s="317"/>
      <c r="D194" s="243" t="s">
        <v>288</v>
      </c>
      <c r="E194" s="243">
        <f t="shared" si="467"/>
        <v>0</v>
      </c>
      <c r="F194" s="243">
        <f t="shared" si="466"/>
        <v>0</v>
      </c>
      <c r="G194" s="243" t="e">
        <f t="shared" si="407"/>
        <v>#DIV/0!</v>
      </c>
      <c r="H194" s="252">
        <v>0</v>
      </c>
      <c r="I194" s="252"/>
      <c r="J194" s="243" t="e">
        <f t="shared" si="408"/>
        <v>#DIV/0!</v>
      </c>
      <c r="K194" s="252">
        <v>0</v>
      </c>
      <c r="L194" s="252"/>
      <c r="M194" s="243" t="e">
        <f t="shared" si="409"/>
        <v>#DIV/0!</v>
      </c>
      <c r="N194" s="252">
        <v>0</v>
      </c>
      <c r="O194" s="252"/>
      <c r="P194" s="243" t="e">
        <f t="shared" si="410"/>
        <v>#DIV/0!</v>
      </c>
      <c r="Q194" s="252">
        <v>0</v>
      </c>
      <c r="R194" s="252"/>
      <c r="S194" s="243" t="e">
        <f t="shared" si="411"/>
        <v>#DIV/0!</v>
      </c>
      <c r="T194" s="252">
        <v>0</v>
      </c>
      <c r="U194" s="252"/>
      <c r="V194" s="243" t="e">
        <f t="shared" si="412"/>
        <v>#DIV/0!</v>
      </c>
      <c r="W194" s="252">
        <v>0</v>
      </c>
      <c r="X194" s="252"/>
      <c r="Y194" s="243" t="e">
        <f>(X194/W194)*100</f>
        <v>#DIV/0!</v>
      </c>
      <c r="Z194" s="252">
        <v>0</v>
      </c>
      <c r="AA194" s="252"/>
      <c r="AB194" s="243" t="e">
        <f>(AA194/Z194)*100</f>
        <v>#DIV/0!</v>
      </c>
      <c r="AC194" s="252">
        <v>0</v>
      </c>
      <c r="AD194" s="252"/>
      <c r="AE194" s="243" t="e">
        <f>(AD194/AC194)*100</f>
        <v>#DIV/0!</v>
      </c>
      <c r="AF194" s="252">
        <v>0</v>
      </c>
      <c r="AG194" s="252">
        <v>0</v>
      </c>
      <c r="AH194" s="243" t="e">
        <f t="shared" si="416"/>
        <v>#DIV/0!</v>
      </c>
      <c r="AI194" s="252">
        <v>0</v>
      </c>
      <c r="AJ194" s="252"/>
      <c r="AK194" s="243" t="e">
        <f t="shared" si="417"/>
        <v>#DIV/0!</v>
      </c>
      <c r="AL194" s="252">
        <v>0</v>
      </c>
      <c r="AM194" s="252"/>
      <c r="AN194" s="243" t="e">
        <f t="shared" si="418"/>
        <v>#DIV/0!</v>
      </c>
      <c r="AO194" s="252">
        <v>0</v>
      </c>
      <c r="AP194" s="252"/>
      <c r="AQ194" s="243" t="e">
        <f>(AP194/AO194)*100</f>
        <v>#DIV/0!</v>
      </c>
      <c r="AR194" s="252"/>
    </row>
    <row r="195" spans="1:44" ht="19.8" hidden="1" customHeight="1">
      <c r="A195" s="318" t="s">
        <v>399</v>
      </c>
      <c r="B195" s="318" t="s">
        <v>397</v>
      </c>
      <c r="C195" s="317" t="s">
        <v>318</v>
      </c>
      <c r="D195" s="243" t="s">
        <v>287</v>
      </c>
      <c r="E195" s="243">
        <f>E196+E197+E199</f>
        <v>0</v>
      </c>
      <c r="F195" s="243">
        <f t="shared" ref="F195" si="469">F196+F197+F199</f>
        <v>0</v>
      </c>
      <c r="G195" s="243" t="e">
        <f t="shared" si="407"/>
        <v>#DIV/0!</v>
      </c>
      <c r="H195" s="243">
        <f t="shared" ref="H195:I195" si="470">H196+H197+H199</f>
        <v>0</v>
      </c>
      <c r="I195" s="243">
        <f t="shared" si="470"/>
        <v>0</v>
      </c>
      <c r="J195" s="243" t="e">
        <f t="shared" si="408"/>
        <v>#DIV/0!</v>
      </c>
      <c r="K195" s="243">
        <f t="shared" ref="K195:L195" si="471">K196+K197+K199</f>
        <v>0</v>
      </c>
      <c r="L195" s="243">
        <f t="shared" si="471"/>
        <v>0</v>
      </c>
      <c r="M195" s="243" t="e">
        <f t="shared" si="409"/>
        <v>#DIV/0!</v>
      </c>
      <c r="N195" s="243">
        <f t="shared" ref="N195:O195" si="472">N196+N197+N199</f>
        <v>0</v>
      </c>
      <c r="O195" s="243">
        <f t="shared" si="472"/>
        <v>0</v>
      </c>
      <c r="P195" s="243" t="e">
        <f t="shared" si="410"/>
        <v>#DIV/0!</v>
      </c>
      <c r="Q195" s="243">
        <f t="shared" ref="Q195:R195" si="473">Q196+Q197+Q199</f>
        <v>0</v>
      </c>
      <c r="R195" s="243">
        <f t="shared" si="473"/>
        <v>0</v>
      </c>
      <c r="S195" s="243" t="e">
        <f t="shared" si="411"/>
        <v>#DIV/0!</v>
      </c>
      <c r="T195" s="243">
        <f t="shared" ref="T195:U195" si="474">T196+T197+T199</f>
        <v>0</v>
      </c>
      <c r="U195" s="243">
        <f t="shared" si="474"/>
        <v>0</v>
      </c>
      <c r="V195" s="243" t="e">
        <f t="shared" si="412"/>
        <v>#DIV/0!</v>
      </c>
      <c r="W195" s="243">
        <f t="shared" ref="W195:X195" si="475">W196+W197+W199</f>
        <v>0</v>
      </c>
      <c r="X195" s="243">
        <f t="shared" si="475"/>
        <v>0</v>
      </c>
      <c r="Y195" s="243" t="e">
        <f t="shared" ref="Y195:Y201" si="476">(X195/W195)*100</f>
        <v>#DIV/0!</v>
      </c>
      <c r="Z195" s="243">
        <f t="shared" ref="Z195:AA195" si="477">Z196+Z197+Z199</f>
        <v>0</v>
      </c>
      <c r="AA195" s="243">
        <f t="shared" si="477"/>
        <v>0</v>
      </c>
      <c r="AB195" s="243" t="e">
        <f t="shared" ref="AB195:AB201" si="478">(AA195/Z195)*100</f>
        <v>#DIV/0!</v>
      </c>
      <c r="AC195" s="243">
        <f t="shared" ref="AC195:AD195" si="479">AC196+AC197+AC199</f>
        <v>0</v>
      </c>
      <c r="AD195" s="243">
        <f t="shared" si="479"/>
        <v>0</v>
      </c>
      <c r="AE195" s="243" t="e">
        <f t="shared" ref="AE195:AE201" si="480">(AD195/AC195)*100</f>
        <v>#DIV/0!</v>
      </c>
      <c r="AF195" s="243">
        <f t="shared" ref="AF195:AG195" si="481">AF196+AF197+AF199</f>
        <v>0</v>
      </c>
      <c r="AG195" s="243">
        <f t="shared" si="481"/>
        <v>0</v>
      </c>
      <c r="AH195" s="243" t="e">
        <f t="shared" si="416"/>
        <v>#DIV/0!</v>
      </c>
      <c r="AI195" s="243">
        <f t="shared" ref="AI195:AJ195" si="482">AI196+AI197+AI199</f>
        <v>0</v>
      </c>
      <c r="AJ195" s="243">
        <f t="shared" si="482"/>
        <v>0</v>
      </c>
      <c r="AK195" s="243" t="e">
        <f t="shared" si="417"/>
        <v>#DIV/0!</v>
      </c>
      <c r="AL195" s="243">
        <f t="shared" ref="AL195:AM195" si="483">AL196+AL197+AL199</f>
        <v>0</v>
      </c>
      <c r="AM195" s="243">
        <f t="shared" si="483"/>
        <v>0</v>
      </c>
      <c r="AN195" s="243" t="e">
        <f t="shared" si="418"/>
        <v>#DIV/0!</v>
      </c>
      <c r="AO195" s="243">
        <f t="shared" ref="AO195:AP195" si="484">AO196+AO197+AO199</f>
        <v>0</v>
      </c>
      <c r="AP195" s="243">
        <f t="shared" si="484"/>
        <v>0</v>
      </c>
      <c r="AQ195" s="243" t="e">
        <f>(AP195/AO195)*100</f>
        <v>#DIV/0!</v>
      </c>
      <c r="AR195" s="252"/>
    </row>
    <row r="196" spans="1:44" ht="31.2" hidden="1">
      <c r="A196" s="318"/>
      <c r="B196" s="318"/>
      <c r="C196" s="317"/>
      <c r="D196" s="243" t="s">
        <v>2</v>
      </c>
      <c r="E196" s="243">
        <f>H196+K196+N196+Q196+T196+W196+Z196+AC196+AF196+AI196+AL196+AO196</f>
        <v>0</v>
      </c>
      <c r="F196" s="243">
        <f t="shared" ref="F196:F199" si="485">I196+L196+O196+R196+U196+X196+AA196+AD196+AG196+AJ196+AM196+AP196</f>
        <v>0</v>
      </c>
      <c r="G196" s="243" t="e">
        <f t="shared" si="407"/>
        <v>#DIV/0!</v>
      </c>
      <c r="H196" s="252">
        <v>0</v>
      </c>
      <c r="I196" s="252"/>
      <c r="J196" s="243" t="e">
        <f t="shared" si="408"/>
        <v>#DIV/0!</v>
      </c>
      <c r="K196" s="252">
        <v>0</v>
      </c>
      <c r="L196" s="252"/>
      <c r="M196" s="243" t="e">
        <f t="shared" si="409"/>
        <v>#DIV/0!</v>
      </c>
      <c r="N196" s="252">
        <v>0</v>
      </c>
      <c r="O196" s="252"/>
      <c r="P196" s="243" t="e">
        <f t="shared" si="410"/>
        <v>#DIV/0!</v>
      </c>
      <c r="Q196" s="252">
        <v>0</v>
      </c>
      <c r="R196" s="252"/>
      <c r="S196" s="243" t="e">
        <f t="shared" si="411"/>
        <v>#DIV/0!</v>
      </c>
      <c r="T196" s="252">
        <v>0</v>
      </c>
      <c r="U196" s="252"/>
      <c r="V196" s="243" t="e">
        <f t="shared" si="412"/>
        <v>#DIV/0!</v>
      </c>
      <c r="W196" s="252">
        <v>0</v>
      </c>
      <c r="X196" s="252"/>
      <c r="Y196" s="243" t="e">
        <f t="shared" si="476"/>
        <v>#DIV/0!</v>
      </c>
      <c r="Z196" s="252">
        <v>0</v>
      </c>
      <c r="AA196" s="252"/>
      <c r="AB196" s="243" t="e">
        <f t="shared" si="478"/>
        <v>#DIV/0!</v>
      </c>
      <c r="AC196" s="252">
        <v>0</v>
      </c>
      <c r="AD196" s="252"/>
      <c r="AE196" s="243" t="e">
        <f t="shared" si="480"/>
        <v>#DIV/0!</v>
      </c>
      <c r="AF196" s="252">
        <v>0</v>
      </c>
      <c r="AG196" s="252">
        <v>0</v>
      </c>
      <c r="AH196" s="243" t="e">
        <f t="shared" si="416"/>
        <v>#DIV/0!</v>
      </c>
      <c r="AI196" s="252">
        <v>0</v>
      </c>
      <c r="AJ196" s="252"/>
      <c r="AK196" s="243" t="e">
        <f t="shared" si="417"/>
        <v>#DIV/0!</v>
      </c>
      <c r="AL196" s="252">
        <v>0</v>
      </c>
      <c r="AM196" s="252"/>
      <c r="AN196" s="243" t="e">
        <f t="shared" si="418"/>
        <v>#DIV/0!</v>
      </c>
      <c r="AO196" s="252">
        <v>0</v>
      </c>
      <c r="AP196" s="252"/>
      <c r="AQ196" s="243" t="e">
        <f>(AP196/AO196)*100</f>
        <v>#DIV/0!</v>
      </c>
      <c r="AR196" s="252"/>
    </row>
    <row r="197" spans="1:44" ht="15.6" hidden="1">
      <c r="A197" s="318"/>
      <c r="B197" s="318"/>
      <c r="C197" s="317"/>
      <c r="D197" s="243" t="s">
        <v>43</v>
      </c>
      <c r="E197" s="243">
        <f t="shared" ref="E197:E199" si="486">H197+K197+N197+Q197+T197+W197+Z197+AC197+AF197+AI197+AL197+AO197</f>
        <v>0</v>
      </c>
      <c r="F197" s="243">
        <f t="shared" si="485"/>
        <v>0</v>
      </c>
      <c r="G197" s="243" t="e">
        <f t="shared" si="407"/>
        <v>#DIV/0!</v>
      </c>
      <c r="H197" s="252">
        <v>0</v>
      </c>
      <c r="I197" s="252"/>
      <c r="J197" s="243" t="e">
        <f t="shared" si="408"/>
        <v>#DIV/0!</v>
      </c>
      <c r="K197" s="252">
        <v>0</v>
      </c>
      <c r="L197" s="252"/>
      <c r="M197" s="243" t="e">
        <f t="shared" si="409"/>
        <v>#DIV/0!</v>
      </c>
      <c r="N197" s="252">
        <v>0</v>
      </c>
      <c r="O197" s="252"/>
      <c r="P197" s="243" t="e">
        <f t="shared" si="410"/>
        <v>#DIV/0!</v>
      </c>
      <c r="Q197" s="252">
        <v>0</v>
      </c>
      <c r="R197" s="252"/>
      <c r="S197" s="243" t="e">
        <f t="shared" si="411"/>
        <v>#DIV/0!</v>
      </c>
      <c r="T197" s="252">
        <v>0</v>
      </c>
      <c r="U197" s="252"/>
      <c r="V197" s="243" t="e">
        <f t="shared" si="412"/>
        <v>#DIV/0!</v>
      </c>
      <c r="W197" s="252">
        <v>0</v>
      </c>
      <c r="X197" s="252"/>
      <c r="Y197" s="243" t="e">
        <f t="shared" si="476"/>
        <v>#DIV/0!</v>
      </c>
      <c r="Z197" s="252">
        <v>0</v>
      </c>
      <c r="AA197" s="252"/>
      <c r="AB197" s="243" t="e">
        <f t="shared" si="478"/>
        <v>#DIV/0!</v>
      </c>
      <c r="AC197" s="252">
        <v>0</v>
      </c>
      <c r="AD197" s="252"/>
      <c r="AE197" s="243" t="e">
        <f t="shared" si="480"/>
        <v>#DIV/0!</v>
      </c>
      <c r="AF197" s="252">
        <v>0</v>
      </c>
      <c r="AG197" s="252">
        <v>0</v>
      </c>
      <c r="AH197" s="243" t="e">
        <f t="shared" si="416"/>
        <v>#DIV/0!</v>
      </c>
      <c r="AI197" s="252">
        <v>0</v>
      </c>
      <c r="AJ197" s="252"/>
      <c r="AK197" s="243" t="e">
        <f t="shared" si="417"/>
        <v>#DIV/0!</v>
      </c>
      <c r="AL197" s="252">
        <v>0</v>
      </c>
      <c r="AM197" s="252"/>
      <c r="AN197" s="243" t="e">
        <f t="shared" si="418"/>
        <v>#DIV/0!</v>
      </c>
      <c r="AO197" s="252">
        <v>0</v>
      </c>
      <c r="AP197" s="252"/>
      <c r="AQ197" s="243" t="e">
        <f>(AP197/AO197)*100</f>
        <v>#DIV/0!</v>
      </c>
      <c r="AR197" s="252"/>
    </row>
    <row r="198" spans="1:44" ht="46.8" hidden="1">
      <c r="A198" s="318"/>
      <c r="B198" s="318"/>
      <c r="C198" s="317"/>
      <c r="D198" s="243" t="s">
        <v>283</v>
      </c>
      <c r="E198" s="243">
        <f t="shared" si="486"/>
        <v>0</v>
      </c>
      <c r="F198" s="243">
        <f t="shared" ref="F198" si="487">I198+L198+O198+R198+U198+X198+AA198+AD198+AG198+AJ198+AP198</f>
        <v>0</v>
      </c>
      <c r="G198" s="243" t="e">
        <f t="shared" si="407"/>
        <v>#DIV/0!</v>
      </c>
      <c r="H198" s="252">
        <v>0</v>
      </c>
      <c r="I198" s="252"/>
      <c r="J198" s="243" t="e">
        <f t="shared" si="408"/>
        <v>#DIV/0!</v>
      </c>
      <c r="K198" s="252">
        <v>0</v>
      </c>
      <c r="L198" s="252"/>
      <c r="M198" s="243" t="e">
        <f t="shared" si="409"/>
        <v>#DIV/0!</v>
      </c>
      <c r="N198" s="252">
        <v>0</v>
      </c>
      <c r="O198" s="252"/>
      <c r="P198" s="243" t="e">
        <f t="shared" si="410"/>
        <v>#DIV/0!</v>
      </c>
      <c r="Q198" s="252">
        <v>0</v>
      </c>
      <c r="R198" s="252"/>
      <c r="S198" s="243" t="e">
        <f t="shared" si="411"/>
        <v>#DIV/0!</v>
      </c>
      <c r="T198" s="252">
        <v>0</v>
      </c>
      <c r="U198" s="252"/>
      <c r="V198" s="243" t="e">
        <f t="shared" si="412"/>
        <v>#DIV/0!</v>
      </c>
      <c r="W198" s="252">
        <v>0</v>
      </c>
      <c r="X198" s="252"/>
      <c r="Y198" s="243" t="e">
        <f t="shared" si="476"/>
        <v>#DIV/0!</v>
      </c>
      <c r="Z198" s="252">
        <v>0</v>
      </c>
      <c r="AA198" s="252"/>
      <c r="AB198" s="243" t="e">
        <f t="shared" si="478"/>
        <v>#DIV/0!</v>
      </c>
      <c r="AC198" s="252">
        <v>0</v>
      </c>
      <c r="AD198" s="252"/>
      <c r="AE198" s="243" t="e">
        <f t="shared" si="480"/>
        <v>#DIV/0!</v>
      </c>
      <c r="AF198" s="252">
        <v>0</v>
      </c>
      <c r="AG198" s="252">
        <v>0</v>
      </c>
      <c r="AH198" s="243" t="e">
        <f t="shared" si="416"/>
        <v>#DIV/0!</v>
      </c>
      <c r="AI198" s="252">
        <v>0</v>
      </c>
      <c r="AJ198" s="252"/>
      <c r="AK198" s="243" t="e">
        <f t="shared" si="417"/>
        <v>#DIV/0!</v>
      </c>
      <c r="AL198" s="252">
        <v>0</v>
      </c>
      <c r="AM198" s="252"/>
      <c r="AN198" s="243" t="e">
        <f t="shared" si="418"/>
        <v>#DIV/0!</v>
      </c>
      <c r="AO198" s="252">
        <v>0</v>
      </c>
      <c r="AP198" s="243"/>
      <c r="AQ198" s="243"/>
      <c r="AR198" s="252"/>
    </row>
    <row r="199" spans="1:44" ht="31.2" hidden="1">
      <c r="A199" s="318"/>
      <c r="B199" s="318"/>
      <c r="C199" s="317"/>
      <c r="D199" s="243" t="s">
        <v>288</v>
      </c>
      <c r="E199" s="243">
        <f t="shared" si="486"/>
        <v>0</v>
      </c>
      <c r="F199" s="243">
        <f t="shared" si="485"/>
        <v>0</v>
      </c>
      <c r="G199" s="243" t="e">
        <f t="shared" si="407"/>
        <v>#DIV/0!</v>
      </c>
      <c r="H199" s="252">
        <v>0</v>
      </c>
      <c r="I199" s="252"/>
      <c r="J199" s="243" t="e">
        <f t="shared" si="408"/>
        <v>#DIV/0!</v>
      </c>
      <c r="K199" s="252">
        <v>0</v>
      </c>
      <c r="L199" s="252"/>
      <c r="M199" s="243" t="e">
        <f t="shared" si="409"/>
        <v>#DIV/0!</v>
      </c>
      <c r="N199" s="252">
        <v>0</v>
      </c>
      <c r="O199" s="252"/>
      <c r="P199" s="243" t="e">
        <f t="shared" si="410"/>
        <v>#DIV/0!</v>
      </c>
      <c r="Q199" s="252">
        <v>0</v>
      </c>
      <c r="R199" s="252"/>
      <c r="S199" s="243" t="e">
        <f t="shared" si="411"/>
        <v>#DIV/0!</v>
      </c>
      <c r="T199" s="252">
        <v>0</v>
      </c>
      <c r="U199" s="252"/>
      <c r="V199" s="243" t="e">
        <f t="shared" si="412"/>
        <v>#DIV/0!</v>
      </c>
      <c r="W199" s="252">
        <v>0</v>
      </c>
      <c r="X199" s="252"/>
      <c r="Y199" s="243" t="e">
        <f t="shared" si="476"/>
        <v>#DIV/0!</v>
      </c>
      <c r="Z199" s="252">
        <v>0</v>
      </c>
      <c r="AA199" s="252"/>
      <c r="AB199" s="243" t="e">
        <f t="shared" si="478"/>
        <v>#DIV/0!</v>
      </c>
      <c r="AC199" s="252">
        <v>0</v>
      </c>
      <c r="AD199" s="252"/>
      <c r="AE199" s="243" t="e">
        <f t="shared" si="480"/>
        <v>#DIV/0!</v>
      </c>
      <c r="AF199" s="252">
        <v>0</v>
      </c>
      <c r="AG199" s="252">
        <v>0</v>
      </c>
      <c r="AH199" s="243" t="e">
        <f t="shared" si="416"/>
        <v>#DIV/0!</v>
      </c>
      <c r="AI199" s="252">
        <v>0</v>
      </c>
      <c r="AJ199" s="252"/>
      <c r="AK199" s="243" t="e">
        <f t="shared" si="417"/>
        <v>#DIV/0!</v>
      </c>
      <c r="AL199" s="252">
        <v>0</v>
      </c>
      <c r="AM199" s="252"/>
      <c r="AN199" s="243" t="e">
        <f t="shared" si="418"/>
        <v>#DIV/0!</v>
      </c>
      <c r="AO199" s="252">
        <v>0</v>
      </c>
      <c r="AP199" s="252"/>
      <c r="AQ199" s="243" t="e">
        <f>(AP199/AO199)*100</f>
        <v>#DIV/0!</v>
      </c>
      <c r="AR199" s="252"/>
    </row>
    <row r="200" spans="1:44" ht="16.5" customHeight="1">
      <c r="A200" s="318" t="s">
        <v>398</v>
      </c>
      <c r="B200" s="318" t="s">
        <v>429</v>
      </c>
      <c r="C200" s="317" t="s">
        <v>318</v>
      </c>
      <c r="D200" s="243" t="s">
        <v>287</v>
      </c>
      <c r="E200" s="243">
        <f>E201+E202+E204</f>
        <v>5682.7699999999995</v>
      </c>
      <c r="F200" s="243">
        <f t="shared" ref="F200" si="488">F201+F202+F204</f>
        <v>4990.58</v>
      </c>
      <c r="G200" s="243">
        <f t="shared" si="407"/>
        <v>87.819496477950025</v>
      </c>
      <c r="H200" s="243">
        <f t="shared" ref="H200:I200" si="489">H201+H202+H204</f>
        <v>0</v>
      </c>
      <c r="I200" s="243">
        <f t="shared" si="489"/>
        <v>0</v>
      </c>
      <c r="J200" s="243" t="e">
        <f t="shared" si="408"/>
        <v>#DIV/0!</v>
      </c>
      <c r="K200" s="243">
        <f t="shared" ref="K200:L200" si="490">K201+K202+K204</f>
        <v>0</v>
      </c>
      <c r="L200" s="243">
        <f t="shared" si="490"/>
        <v>0</v>
      </c>
      <c r="M200" s="243" t="e">
        <f t="shared" si="409"/>
        <v>#DIV/0!</v>
      </c>
      <c r="N200" s="243">
        <f t="shared" ref="N200:O200" si="491">N201+N202+N204</f>
        <v>0</v>
      </c>
      <c r="O200" s="243">
        <f t="shared" si="491"/>
        <v>0</v>
      </c>
      <c r="P200" s="243" t="e">
        <f t="shared" si="410"/>
        <v>#DIV/0!</v>
      </c>
      <c r="Q200" s="243">
        <f t="shared" ref="Q200:R200" si="492">Q201+Q202+Q204</f>
        <v>0</v>
      </c>
      <c r="R200" s="243">
        <f t="shared" si="492"/>
        <v>0</v>
      </c>
      <c r="S200" s="243" t="e">
        <f t="shared" si="411"/>
        <v>#DIV/0!</v>
      </c>
      <c r="T200" s="243">
        <f t="shared" ref="T200:U200" si="493">T201+T202+T204</f>
        <v>0</v>
      </c>
      <c r="U200" s="243">
        <f t="shared" si="493"/>
        <v>0</v>
      </c>
      <c r="V200" s="243" t="e">
        <f t="shared" si="412"/>
        <v>#DIV/0!</v>
      </c>
      <c r="W200" s="243">
        <f t="shared" ref="W200:X200" si="494">W201+W202+W204</f>
        <v>427.57</v>
      </c>
      <c r="X200" s="243">
        <f t="shared" si="494"/>
        <v>428.57</v>
      </c>
      <c r="Y200" s="243">
        <f t="shared" si="476"/>
        <v>100.23387983254204</v>
      </c>
      <c r="Z200" s="243">
        <f t="shared" ref="Z200:AA200" si="495">Z201+Z202+Z204</f>
        <v>0</v>
      </c>
      <c r="AA200" s="243">
        <f t="shared" si="495"/>
        <v>4562.01</v>
      </c>
      <c r="AB200" s="243" t="e">
        <f t="shared" si="478"/>
        <v>#DIV/0!</v>
      </c>
      <c r="AC200" s="243">
        <f t="shared" ref="AC200:AD200" si="496">AC201+AC202+AC204</f>
        <v>0</v>
      </c>
      <c r="AD200" s="243">
        <f t="shared" si="496"/>
        <v>0</v>
      </c>
      <c r="AE200" s="243" t="e">
        <f t="shared" si="480"/>
        <v>#DIV/0!</v>
      </c>
      <c r="AF200" s="243">
        <f t="shared" ref="AF200:AG200" si="497">AF201+AF202+AF204</f>
        <v>0</v>
      </c>
      <c r="AG200" s="243">
        <f t="shared" si="497"/>
        <v>0</v>
      </c>
      <c r="AH200" s="243" t="e">
        <f t="shared" si="416"/>
        <v>#DIV/0!</v>
      </c>
      <c r="AI200" s="243">
        <f t="shared" ref="AI200:AJ200" si="498">AI201+AI202+AI204</f>
        <v>0</v>
      </c>
      <c r="AJ200" s="243">
        <f t="shared" si="498"/>
        <v>0</v>
      </c>
      <c r="AK200" s="243" t="e">
        <f t="shared" si="417"/>
        <v>#DIV/0!</v>
      </c>
      <c r="AL200" s="243">
        <f t="shared" ref="AL200:AM200" si="499">AL201+AL202+AL204</f>
        <v>0</v>
      </c>
      <c r="AM200" s="243">
        <f t="shared" si="499"/>
        <v>0</v>
      </c>
      <c r="AN200" s="243" t="e">
        <f t="shared" si="418"/>
        <v>#DIV/0!</v>
      </c>
      <c r="AO200" s="243">
        <f t="shared" ref="AO200:AP200" si="500">AO201+AO202+AO204</f>
        <v>5255.2</v>
      </c>
      <c r="AP200" s="243">
        <f t="shared" si="500"/>
        <v>0</v>
      </c>
      <c r="AQ200" s="243">
        <f>(AP200/AO200)*100</f>
        <v>0</v>
      </c>
      <c r="AR200" s="252"/>
    </row>
    <row r="201" spans="1:44" ht="31.2" customHeight="1">
      <c r="A201" s="318"/>
      <c r="B201" s="318"/>
      <c r="C201" s="317"/>
      <c r="D201" s="243" t="s">
        <v>2</v>
      </c>
      <c r="E201" s="243">
        <f>H201+K201+N201+Q201+T201+W201+Z201+AC201+AF201+AI201+AL201+AO201</f>
        <v>0</v>
      </c>
      <c r="F201" s="243">
        <f t="shared" ref="F201:F202" si="501">I201+L201+O201+R201+U201+X201+AA201+AD201+AG201+AJ201+AM201+AP201</f>
        <v>0</v>
      </c>
      <c r="G201" s="243" t="e">
        <f t="shared" si="407"/>
        <v>#DIV/0!</v>
      </c>
      <c r="H201" s="252"/>
      <c r="I201" s="252"/>
      <c r="J201" s="243" t="e">
        <f t="shared" si="408"/>
        <v>#DIV/0!</v>
      </c>
      <c r="K201" s="252"/>
      <c r="L201" s="252"/>
      <c r="M201" s="243" t="e">
        <f t="shared" si="409"/>
        <v>#DIV/0!</v>
      </c>
      <c r="N201" s="252"/>
      <c r="O201" s="252"/>
      <c r="P201" s="243" t="e">
        <f t="shared" si="410"/>
        <v>#DIV/0!</v>
      </c>
      <c r="Q201" s="252"/>
      <c r="R201" s="252"/>
      <c r="S201" s="243" t="e">
        <f t="shared" si="411"/>
        <v>#DIV/0!</v>
      </c>
      <c r="T201" s="252"/>
      <c r="U201" s="252"/>
      <c r="V201" s="243" t="e">
        <f t="shared" si="412"/>
        <v>#DIV/0!</v>
      </c>
      <c r="W201" s="252"/>
      <c r="X201" s="252"/>
      <c r="Y201" s="243" t="e">
        <f t="shared" si="476"/>
        <v>#DIV/0!</v>
      </c>
      <c r="Z201" s="252"/>
      <c r="AA201" s="252"/>
      <c r="AB201" s="243" t="e">
        <f t="shared" si="478"/>
        <v>#DIV/0!</v>
      </c>
      <c r="AC201" s="252"/>
      <c r="AD201" s="252"/>
      <c r="AE201" s="243" t="e">
        <f t="shared" si="480"/>
        <v>#DIV/0!</v>
      </c>
      <c r="AF201" s="252"/>
      <c r="AG201" s="252"/>
      <c r="AH201" s="243" t="e">
        <f t="shared" si="416"/>
        <v>#DIV/0!</v>
      </c>
      <c r="AI201" s="252"/>
      <c r="AJ201" s="252"/>
      <c r="AK201" s="243" t="e">
        <f t="shared" si="417"/>
        <v>#DIV/0!</v>
      </c>
      <c r="AL201" s="252"/>
      <c r="AM201" s="252"/>
      <c r="AN201" s="243" t="e">
        <f t="shared" si="418"/>
        <v>#DIV/0!</v>
      </c>
      <c r="AO201" s="252"/>
      <c r="AP201" s="252"/>
      <c r="AQ201" s="243" t="e">
        <f>(AP201/AO201)*100</f>
        <v>#DIV/0!</v>
      </c>
      <c r="AR201" s="252"/>
    </row>
    <row r="202" spans="1:44" ht="16.05" customHeight="1">
      <c r="A202" s="318"/>
      <c r="B202" s="318"/>
      <c r="C202" s="317"/>
      <c r="D202" s="243" t="s">
        <v>43</v>
      </c>
      <c r="E202" s="243">
        <f t="shared" ref="E202:F204" si="502">H202+K202+N202+Q202+T202+W202+Z202+AC202+AF202+AI202+AL202+AO202</f>
        <v>5682.7699999999995</v>
      </c>
      <c r="F202" s="243">
        <f t="shared" si="501"/>
        <v>4990.58</v>
      </c>
      <c r="G202" s="243">
        <f t="shared" si="407"/>
        <v>87.819496477950025</v>
      </c>
      <c r="H202" s="252"/>
      <c r="I202" s="252"/>
      <c r="J202" s="243" t="e">
        <f t="shared" si="408"/>
        <v>#DIV/0!</v>
      </c>
      <c r="K202" s="252"/>
      <c r="L202" s="252"/>
      <c r="M202" s="243" t="e">
        <f t="shared" si="409"/>
        <v>#DIV/0!</v>
      </c>
      <c r="N202" s="252"/>
      <c r="O202" s="252"/>
      <c r="P202" s="243" t="e">
        <f t="shared" si="410"/>
        <v>#DIV/0!</v>
      </c>
      <c r="Q202" s="252"/>
      <c r="R202" s="252"/>
      <c r="S202" s="243" t="e">
        <f t="shared" si="411"/>
        <v>#DIV/0!</v>
      </c>
      <c r="T202" s="252"/>
      <c r="U202" s="252"/>
      <c r="V202" s="243" t="e">
        <f t="shared" si="412"/>
        <v>#DIV/0!</v>
      </c>
      <c r="W202" s="252">
        <v>427.57</v>
      </c>
      <c r="X202" s="252">
        <v>428.57</v>
      </c>
      <c r="Y202" s="243"/>
      <c r="Z202" s="252"/>
      <c r="AA202" s="252">
        <v>4562.01</v>
      </c>
      <c r="AB202" s="243"/>
      <c r="AC202" s="252"/>
      <c r="AD202" s="252"/>
      <c r="AE202" s="243"/>
      <c r="AF202" s="252"/>
      <c r="AG202" s="252"/>
      <c r="AH202" s="243" t="e">
        <f t="shared" si="416"/>
        <v>#DIV/0!</v>
      </c>
      <c r="AI202" s="252">
        <v>0</v>
      </c>
      <c r="AJ202" s="252"/>
      <c r="AK202" s="243" t="e">
        <f t="shared" si="417"/>
        <v>#DIV/0!</v>
      </c>
      <c r="AL202" s="252">
        <v>0</v>
      </c>
      <c r="AM202" s="252"/>
      <c r="AN202" s="243" t="e">
        <f t="shared" si="418"/>
        <v>#DIV/0!</v>
      </c>
      <c r="AO202" s="252">
        <v>5255.2</v>
      </c>
      <c r="AP202" s="252"/>
      <c r="AQ202" s="243">
        <f>(AP202/AO202)*100</f>
        <v>0</v>
      </c>
      <c r="AR202" s="252"/>
    </row>
    <row r="203" spans="1:44" ht="47.25" customHeight="1">
      <c r="A203" s="318"/>
      <c r="B203" s="318"/>
      <c r="C203" s="317"/>
      <c r="D203" s="243" t="s">
        <v>283</v>
      </c>
      <c r="E203" s="243">
        <f t="shared" si="502"/>
        <v>10</v>
      </c>
      <c r="F203" s="243">
        <f t="shared" ref="F203" si="503">I203+L203+O203+R203+U203+X203+AA203+AD203+AG203+AJ203+AP203</f>
        <v>0</v>
      </c>
      <c r="G203" s="243">
        <f t="shared" si="407"/>
        <v>0</v>
      </c>
      <c r="H203" s="252"/>
      <c r="I203" s="252"/>
      <c r="J203" s="243" t="e">
        <f t="shared" si="408"/>
        <v>#DIV/0!</v>
      </c>
      <c r="K203" s="252"/>
      <c r="L203" s="252"/>
      <c r="M203" s="243" t="e">
        <f t="shared" si="409"/>
        <v>#DIV/0!</v>
      </c>
      <c r="N203" s="252"/>
      <c r="O203" s="252"/>
      <c r="P203" s="243" t="e">
        <f t="shared" si="410"/>
        <v>#DIV/0!</v>
      </c>
      <c r="Q203" s="252"/>
      <c r="R203" s="252"/>
      <c r="S203" s="243" t="e">
        <f t="shared" si="411"/>
        <v>#DIV/0!</v>
      </c>
      <c r="T203" s="252"/>
      <c r="U203" s="252"/>
      <c r="V203" s="243" t="e">
        <f t="shared" si="412"/>
        <v>#DIV/0!</v>
      </c>
      <c r="W203" s="252"/>
      <c r="X203" s="252"/>
      <c r="Y203" s="243" t="e">
        <f>(X203/W203)*100</f>
        <v>#DIV/0!</v>
      </c>
      <c r="Z203" s="252"/>
      <c r="AA203" s="252"/>
      <c r="AB203" s="243" t="e">
        <f>(AA203/Z203)*100</f>
        <v>#DIV/0!</v>
      </c>
      <c r="AC203" s="252"/>
      <c r="AD203" s="252"/>
      <c r="AE203" s="243" t="e">
        <f>(AD203/AC203)*100</f>
        <v>#DIV/0!</v>
      </c>
      <c r="AF203" s="252"/>
      <c r="AG203" s="252"/>
      <c r="AH203" s="243" t="e">
        <f t="shared" si="416"/>
        <v>#DIV/0!</v>
      </c>
      <c r="AI203" s="252">
        <v>0</v>
      </c>
      <c r="AJ203" s="252"/>
      <c r="AK203" s="243" t="e">
        <f t="shared" si="417"/>
        <v>#DIV/0!</v>
      </c>
      <c r="AL203" s="252">
        <v>0</v>
      </c>
      <c r="AM203" s="252"/>
      <c r="AN203" s="243" t="e">
        <f t="shared" si="418"/>
        <v>#DIV/0!</v>
      </c>
      <c r="AO203" s="252">
        <v>10</v>
      </c>
      <c r="AP203" s="243"/>
      <c r="AQ203" s="243"/>
      <c r="AR203" s="252"/>
    </row>
    <row r="204" spans="1:44" ht="31.5" customHeight="1">
      <c r="A204" s="318"/>
      <c r="B204" s="318"/>
      <c r="C204" s="317"/>
      <c r="D204" s="243" t="s">
        <v>288</v>
      </c>
      <c r="E204" s="243">
        <f t="shared" si="502"/>
        <v>0</v>
      </c>
      <c r="F204" s="243">
        <f t="shared" si="502"/>
        <v>0</v>
      </c>
      <c r="G204" s="243" t="e">
        <f t="shared" si="407"/>
        <v>#DIV/0!</v>
      </c>
      <c r="H204" s="252"/>
      <c r="I204" s="252"/>
      <c r="J204" s="243" t="e">
        <f t="shared" si="408"/>
        <v>#DIV/0!</v>
      </c>
      <c r="K204" s="252"/>
      <c r="L204" s="252"/>
      <c r="M204" s="243" t="e">
        <f t="shared" si="409"/>
        <v>#DIV/0!</v>
      </c>
      <c r="N204" s="252"/>
      <c r="O204" s="252"/>
      <c r="P204" s="243" t="e">
        <f t="shared" si="410"/>
        <v>#DIV/0!</v>
      </c>
      <c r="Q204" s="252"/>
      <c r="R204" s="252"/>
      <c r="S204" s="243" t="e">
        <f t="shared" si="411"/>
        <v>#DIV/0!</v>
      </c>
      <c r="T204" s="252"/>
      <c r="U204" s="252"/>
      <c r="V204" s="243" t="e">
        <f t="shared" si="412"/>
        <v>#DIV/0!</v>
      </c>
      <c r="W204" s="252"/>
      <c r="X204" s="252"/>
      <c r="Y204" s="243" t="e">
        <f>(X204/W204)*100</f>
        <v>#DIV/0!</v>
      </c>
      <c r="Z204" s="252"/>
      <c r="AA204" s="252"/>
      <c r="AB204" s="243" t="e">
        <f>(AA204/Z204)*100</f>
        <v>#DIV/0!</v>
      </c>
      <c r="AC204" s="252"/>
      <c r="AD204" s="252"/>
      <c r="AE204" s="243" t="e">
        <f>(AD204/AC204)*100</f>
        <v>#DIV/0!</v>
      </c>
      <c r="AF204" s="252"/>
      <c r="AG204" s="252"/>
      <c r="AH204" s="243" t="e">
        <f t="shared" si="416"/>
        <v>#DIV/0!</v>
      </c>
      <c r="AI204" s="252"/>
      <c r="AJ204" s="252"/>
      <c r="AK204" s="243" t="e">
        <f t="shared" si="417"/>
        <v>#DIV/0!</v>
      </c>
      <c r="AL204" s="252"/>
      <c r="AM204" s="252"/>
      <c r="AN204" s="243" t="e">
        <f t="shared" si="418"/>
        <v>#DIV/0!</v>
      </c>
      <c r="AO204" s="252"/>
      <c r="AP204" s="252"/>
      <c r="AQ204" s="243" t="e">
        <f>(AP204/AO204)*100</f>
        <v>#DIV/0!</v>
      </c>
      <c r="AR204" s="252"/>
    </row>
    <row r="205" spans="1:44" ht="19.8" customHeight="1">
      <c r="A205" s="318" t="s">
        <v>402</v>
      </c>
      <c r="B205" s="318" t="s">
        <v>324</v>
      </c>
      <c r="C205" s="317" t="s">
        <v>318</v>
      </c>
      <c r="D205" s="243" t="s">
        <v>287</v>
      </c>
      <c r="E205" s="243">
        <f>E206+E207+E209</f>
        <v>2530.6999999999998</v>
      </c>
      <c r="F205" s="243">
        <f t="shared" ref="F205" si="504">F206+F207+F209</f>
        <v>1306.6300000000001</v>
      </c>
      <c r="G205" s="243">
        <f t="shared" si="407"/>
        <v>51.631169241711781</v>
      </c>
      <c r="H205" s="243">
        <f t="shared" ref="H205:I205" si="505">H206+H207+H209</f>
        <v>0</v>
      </c>
      <c r="I205" s="243">
        <f t="shared" si="505"/>
        <v>0</v>
      </c>
      <c r="J205" s="243" t="e">
        <f t="shared" si="408"/>
        <v>#DIV/0!</v>
      </c>
      <c r="K205" s="243">
        <f t="shared" ref="K205:L205" si="506">K206+K207+K209</f>
        <v>0</v>
      </c>
      <c r="L205" s="243">
        <f t="shared" si="506"/>
        <v>0</v>
      </c>
      <c r="M205" s="243" t="e">
        <f t="shared" si="409"/>
        <v>#DIV/0!</v>
      </c>
      <c r="N205" s="243">
        <f t="shared" ref="N205:O205" si="507">N206+N207+N209</f>
        <v>0</v>
      </c>
      <c r="O205" s="243">
        <f t="shared" si="507"/>
        <v>0</v>
      </c>
      <c r="P205" s="243" t="e">
        <f t="shared" si="410"/>
        <v>#DIV/0!</v>
      </c>
      <c r="Q205" s="243">
        <f t="shared" ref="Q205:R205" si="508">Q206+Q207+Q209</f>
        <v>1080.9000000000001</v>
      </c>
      <c r="R205" s="243">
        <f t="shared" si="508"/>
        <v>1080.9000000000001</v>
      </c>
      <c r="S205" s="243">
        <f t="shared" si="411"/>
        <v>100</v>
      </c>
      <c r="T205" s="243">
        <f t="shared" ref="T205:U205" si="509">T206+T207+T209</f>
        <v>0</v>
      </c>
      <c r="U205" s="243">
        <f t="shared" si="509"/>
        <v>0</v>
      </c>
      <c r="V205" s="243" t="e">
        <f t="shared" si="412"/>
        <v>#DIV/0!</v>
      </c>
      <c r="W205" s="243">
        <f t="shared" ref="W205:X205" si="510">W206+W207+W209</f>
        <v>0</v>
      </c>
      <c r="X205" s="243">
        <f t="shared" si="510"/>
        <v>0</v>
      </c>
      <c r="Y205" s="243" t="e">
        <f t="shared" ref="Y205" si="511">(X205/W205)*100</f>
        <v>#DIV/0!</v>
      </c>
      <c r="Z205" s="243">
        <f t="shared" ref="Z205:AA205" si="512">Z206+Z207+Z209</f>
        <v>0</v>
      </c>
      <c r="AA205" s="243">
        <f t="shared" si="512"/>
        <v>225.73</v>
      </c>
      <c r="AB205" s="243" t="e">
        <f t="shared" ref="AB205" si="513">(AA205/Z205)*100</f>
        <v>#DIV/0!</v>
      </c>
      <c r="AC205" s="243">
        <f t="shared" ref="AC205:AD205" si="514">AC206+AC207+AC209</f>
        <v>0</v>
      </c>
      <c r="AD205" s="243">
        <f t="shared" si="514"/>
        <v>0</v>
      </c>
      <c r="AE205" s="243" t="e">
        <f t="shared" ref="AE205" si="515">(AD205/AC205)*100</f>
        <v>#DIV/0!</v>
      </c>
      <c r="AF205" s="243">
        <f t="shared" ref="AF205:AG205" si="516">AF206+AF207+AF209</f>
        <v>0</v>
      </c>
      <c r="AG205" s="243">
        <f t="shared" si="516"/>
        <v>0</v>
      </c>
      <c r="AH205" s="243" t="e">
        <f t="shared" si="416"/>
        <v>#DIV/0!</v>
      </c>
      <c r="AI205" s="243">
        <f t="shared" ref="AI205:AJ205" si="517">AI206+AI207+AI209</f>
        <v>1449.8</v>
      </c>
      <c r="AJ205" s="243">
        <f t="shared" si="517"/>
        <v>0</v>
      </c>
      <c r="AK205" s="243">
        <f t="shared" si="417"/>
        <v>0</v>
      </c>
      <c r="AL205" s="243">
        <f t="shared" ref="AL205:AM205" si="518">AL206+AL207+AL209</f>
        <v>0</v>
      </c>
      <c r="AM205" s="243">
        <f t="shared" si="518"/>
        <v>0</v>
      </c>
      <c r="AN205" s="243" t="e">
        <f t="shared" si="418"/>
        <v>#DIV/0!</v>
      </c>
      <c r="AO205" s="243">
        <f t="shared" ref="AO205:AP205" si="519">AO206+AO207+AO209</f>
        <v>0</v>
      </c>
      <c r="AP205" s="243">
        <f t="shared" si="519"/>
        <v>0</v>
      </c>
      <c r="AQ205" s="243" t="e">
        <f>(AP205/AO205)*100</f>
        <v>#DIV/0!</v>
      </c>
      <c r="AR205" s="252"/>
    </row>
    <row r="206" spans="1:44" ht="31.2">
      <c r="A206" s="318"/>
      <c r="B206" s="318"/>
      <c r="C206" s="317"/>
      <c r="D206" s="243" t="s">
        <v>2</v>
      </c>
      <c r="E206" s="243">
        <f>H206+K206+N206+Q206+T206+W206+Z206+AC206+AF206+AI206+AL206+AO206</f>
        <v>0</v>
      </c>
      <c r="F206" s="243">
        <f t="shared" ref="F206:F209" si="520">I206+L206+O206+R206+U206+X206+AA206+AD206+AG206+AJ206+AM206+AP206</f>
        <v>0</v>
      </c>
      <c r="G206" s="243" t="e">
        <f t="shared" si="407"/>
        <v>#DIV/0!</v>
      </c>
      <c r="H206" s="252">
        <v>0</v>
      </c>
      <c r="I206" s="252"/>
      <c r="J206" s="243" t="e">
        <f t="shared" si="408"/>
        <v>#DIV/0!</v>
      </c>
      <c r="K206" s="252">
        <v>0</v>
      </c>
      <c r="L206" s="252"/>
      <c r="M206" s="243" t="e">
        <f t="shared" si="409"/>
        <v>#DIV/0!</v>
      </c>
      <c r="N206" s="252">
        <v>0</v>
      </c>
      <c r="O206" s="252"/>
      <c r="P206" s="243" t="e">
        <f t="shared" si="410"/>
        <v>#DIV/0!</v>
      </c>
      <c r="Q206" s="252">
        <v>0</v>
      </c>
      <c r="R206" s="252"/>
      <c r="S206" s="243" t="e">
        <f t="shared" si="411"/>
        <v>#DIV/0!</v>
      </c>
      <c r="T206" s="252">
        <v>0</v>
      </c>
      <c r="U206" s="252"/>
      <c r="V206" s="243" t="e">
        <f t="shared" si="412"/>
        <v>#DIV/0!</v>
      </c>
      <c r="W206" s="252">
        <v>0</v>
      </c>
      <c r="X206" s="252"/>
      <c r="Y206" s="243" t="e">
        <f>(X206/W206)*100</f>
        <v>#DIV/0!</v>
      </c>
      <c r="Z206" s="252">
        <v>0</v>
      </c>
      <c r="AA206" s="252"/>
      <c r="AB206" s="243" t="e">
        <f>(AA206/Z206)*100</f>
        <v>#DIV/0!</v>
      </c>
      <c r="AC206" s="252">
        <v>0</v>
      </c>
      <c r="AD206" s="252"/>
      <c r="AE206" s="243" t="e">
        <f>(AD206/AC206)*100</f>
        <v>#DIV/0!</v>
      </c>
      <c r="AF206" s="252">
        <v>0</v>
      </c>
      <c r="AG206" s="252">
        <v>0</v>
      </c>
      <c r="AH206" s="243" t="e">
        <f t="shared" si="416"/>
        <v>#DIV/0!</v>
      </c>
      <c r="AI206" s="252">
        <v>0</v>
      </c>
      <c r="AJ206" s="252"/>
      <c r="AK206" s="243" t="e">
        <f t="shared" si="417"/>
        <v>#DIV/0!</v>
      </c>
      <c r="AL206" s="252">
        <v>0</v>
      </c>
      <c r="AM206" s="252"/>
      <c r="AN206" s="243" t="e">
        <f t="shared" si="418"/>
        <v>#DIV/0!</v>
      </c>
      <c r="AO206" s="252">
        <v>0</v>
      </c>
      <c r="AP206" s="252"/>
      <c r="AQ206" s="243" t="e">
        <f>(AP206/AO206)*100</f>
        <v>#DIV/0!</v>
      </c>
      <c r="AR206" s="252"/>
    </row>
    <row r="207" spans="1:44" ht="15.6">
      <c r="A207" s="318"/>
      <c r="B207" s="318"/>
      <c r="C207" s="317"/>
      <c r="D207" s="243" t="s">
        <v>43</v>
      </c>
      <c r="E207" s="243">
        <f t="shared" ref="E207:E209" si="521">H207+K207+N207+Q207+T207+W207+Z207+AC207+AF207+AI207+AL207+AO207</f>
        <v>2530.6999999999998</v>
      </c>
      <c r="F207" s="243">
        <f t="shared" si="520"/>
        <v>1306.6300000000001</v>
      </c>
      <c r="G207" s="243">
        <f t="shared" si="407"/>
        <v>51.631169241711781</v>
      </c>
      <c r="H207" s="252">
        <v>0</v>
      </c>
      <c r="I207" s="252"/>
      <c r="J207" s="243" t="e">
        <f t="shared" si="408"/>
        <v>#DIV/0!</v>
      </c>
      <c r="K207" s="252">
        <v>0</v>
      </c>
      <c r="L207" s="252"/>
      <c r="M207" s="243" t="e">
        <f t="shared" si="409"/>
        <v>#DIV/0!</v>
      </c>
      <c r="N207" s="252">
        <v>0</v>
      </c>
      <c r="O207" s="252"/>
      <c r="P207" s="243" t="e">
        <f t="shared" si="410"/>
        <v>#DIV/0!</v>
      </c>
      <c r="Q207" s="252">
        <v>1080.9000000000001</v>
      </c>
      <c r="R207" s="252">
        <v>1080.9000000000001</v>
      </c>
      <c r="S207" s="243">
        <f t="shared" si="411"/>
        <v>100</v>
      </c>
      <c r="T207" s="252">
        <v>0</v>
      </c>
      <c r="U207" s="252"/>
      <c r="V207" s="243" t="e">
        <f t="shared" si="412"/>
        <v>#DIV/0!</v>
      </c>
      <c r="W207" s="252">
        <v>0</v>
      </c>
      <c r="X207" s="252"/>
      <c r="Y207" s="243" t="e">
        <f>(X207/W207)*100</f>
        <v>#DIV/0!</v>
      </c>
      <c r="Z207" s="252">
        <v>0</v>
      </c>
      <c r="AA207" s="252">
        <v>225.73</v>
      </c>
      <c r="AB207" s="243" t="e">
        <f>(AA207/Z207)*100</f>
        <v>#DIV/0!</v>
      </c>
      <c r="AC207" s="252">
        <v>0</v>
      </c>
      <c r="AD207" s="252"/>
      <c r="AE207" s="243" t="e">
        <f>(AD207/AC207)*100</f>
        <v>#DIV/0!</v>
      </c>
      <c r="AF207" s="252">
        <v>0</v>
      </c>
      <c r="AG207" s="252">
        <v>0</v>
      </c>
      <c r="AH207" s="243" t="e">
        <f t="shared" si="416"/>
        <v>#DIV/0!</v>
      </c>
      <c r="AI207" s="252">
        <v>1449.8</v>
      </c>
      <c r="AJ207" s="252"/>
      <c r="AK207" s="243">
        <f t="shared" si="417"/>
        <v>0</v>
      </c>
      <c r="AL207" s="252">
        <v>0</v>
      </c>
      <c r="AM207" s="252"/>
      <c r="AN207" s="243" t="e">
        <f t="shared" si="418"/>
        <v>#DIV/0!</v>
      </c>
      <c r="AO207" s="252">
        <v>0</v>
      </c>
      <c r="AP207" s="252"/>
      <c r="AQ207" s="243" t="e">
        <f>(AP207/AO207)*100</f>
        <v>#DIV/0!</v>
      </c>
      <c r="AR207" s="252"/>
    </row>
    <row r="208" spans="1:44" ht="46.8">
      <c r="A208" s="318"/>
      <c r="B208" s="318"/>
      <c r="C208" s="317"/>
      <c r="D208" s="243" t="s">
        <v>283</v>
      </c>
      <c r="E208" s="243">
        <f t="shared" si="521"/>
        <v>0</v>
      </c>
      <c r="F208" s="243">
        <f t="shared" ref="F208" si="522">I208+L208+O208+R208+U208+X208+AA208+AD208+AG208+AJ208+AP208</f>
        <v>0</v>
      </c>
      <c r="G208" s="243" t="e">
        <f t="shared" si="407"/>
        <v>#DIV/0!</v>
      </c>
      <c r="H208" s="252">
        <v>0</v>
      </c>
      <c r="I208" s="252"/>
      <c r="J208" s="243" t="e">
        <f t="shared" si="408"/>
        <v>#DIV/0!</v>
      </c>
      <c r="K208" s="252">
        <v>0</v>
      </c>
      <c r="L208" s="252"/>
      <c r="M208" s="243" t="e">
        <f t="shared" si="409"/>
        <v>#DIV/0!</v>
      </c>
      <c r="N208" s="252">
        <v>0</v>
      </c>
      <c r="O208" s="252"/>
      <c r="P208" s="243" t="e">
        <f t="shared" si="410"/>
        <v>#DIV/0!</v>
      </c>
      <c r="Q208" s="252">
        <v>0</v>
      </c>
      <c r="R208" s="252"/>
      <c r="S208" s="243" t="e">
        <f t="shared" si="411"/>
        <v>#DIV/0!</v>
      </c>
      <c r="T208" s="252">
        <v>0</v>
      </c>
      <c r="U208" s="252"/>
      <c r="V208" s="243" t="e">
        <f t="shared" si="412"/>
        <v>#DIV/0!</v>
      </c>
      <c r="W208" s="252">
        <v>0</v>
      </c>
      <c r="X208" s="252"/>
      <c r="Y208" s="243" t="e">
        <f>(X208/W208)*100</f>
        <v>#DIV/0!</v>
      </c>
      <c r="Z208" s="252">
        <v>0</v>
      </c>
      <c r="AA208" s="252"/>
      <c r="AB208" s="243" t="e">
        <f>(AA208/Z208)*100</f>
        <v>#DIV/0!</v>
      </c>
      <c r="AC208" s="252">
        <v>0</v>
      </c>
      <c r="AD208" s="252"/>
      <c r="AE208" s="243" t="e">
        <f>(AD208/AC208)*100</f>
        <v>#DIV/0!</v>
      </c>
      <c r="AF208" s="252">
        <v>0</v>
      </c>
      <c r="AG208" s="252">
        <v>0</v>
      </c>
      <c r="AH208" s="243" t="e">
        <f t="shared" si="416"/>
        <v>#DIV/0!</v>
      </c>
      <c r="AI208" s="252">
        <v>0</v>
      </c>
      <c r="AJ208" s="252"/>
      <c r="AK208" s="243" t="e">
        <f t="shared" si="417"/>
        <v>#DIV/0!</v>
      </c>
      <c r="AL208" s="252">
        <v>0</v>
      </c>
      <c r="AM208" s="252"/>
      <c r="AN208" s="243" t="e">
        <f t="shared" si="418"/>
        <v>#DIV/0!</v>
      </c>
      <c r="AO208" s="252">
        <v>0</v>
      </c>
      <c r="AP208" s="243"/>
      <c r="AQ208" s="243"/>
      <c r="AR208" s="252"/>
    </row>
    <row r="209" spans="1:44" ht="31.2">
      <c r="A209" s="318"/>
      <c r="B209" s="318"/>
      <c r="C209" s="317"/>
      <c r="D209" s="243" t="s">
        <v>288</v>
      </c>
      <c r="E209" s="243">
        <f t="shared" si="521"/>
        <v>0</v>
      </c>
      <c r="F209" s="243">
        <f t="shared" si="520"/>
        <v>0</v>
      </c>
      <c r="G209" s="243" t="e">
        <f t="shared" si="407"/>
        <v>#DIV/0!</v>
      </c>
      <c r="H209" s="252">
        <v>0</v>
      </c>
      <c r="I209" s="252"/>
      <c r="J209" s="243" t="e">
        <f t="shared" si="408"/>
        <v>#DIV/0!</v>
      </c>
      <c r="K209" s="252">
        <v>0</v>
      </c>
      <c r="L209" s="252"/>
      <c r="M209" s="243" t="e">
        <f t="shared" si="409"/>
        <v>#DIV/0!</v>
      </c>
      <c r="N209" s="252">
        <v>0</v>
      </c>
      <c r="O209" s="252"/>
      <c r="P209" s="243" t="e">
        <f t="shared" si="410"/>
        <v>#DIV/0!</v>
      </c>
      <c r="Q209" s="252">
        <v>0</v>
      </c>
      <c r="R209" s="252"/>
      <c r="S209" s="243" t="e">
        <f t="shared" si="411"/>
        <v>#DIV/0!</v>
      </c>
      <c r="T209" s="252">
        <v>0</v>
      </c>
      <c r="U209" s="252"/>
      <c r="V209" s="243" t="e">
        <f t="shared" si="412"/>
        <v>#DIV/0!</v>
      </c>
      <c r="W209" s="252">
        <v>0</v>
      </c>
      <c r="X209" s="252"/>
      <c r="Y209" s="243" t="e">
        <f>(X209/W209)*100</f>
        <v>#DIV/0!</v>
      </c>
      <c r="Z209" s="252">
        <v>0</v>
      </c>
      <c r="AA209" s="252"/>
      <c r="AB209" s="243" t="e">
        <f>(AA209/Z209)*100</f>
        <v>#DIV/0!</v>
      </c>
      <c r="AC209" s="252">
        <v>0</v>
      </c>
      <c r="AD209" s="252"/>
      <c r="AE209" s="243" t="e">
        <f>(AD209/AC209)*100</f>
        <v>#DIV/0!</v>
      </c>
      <c r="AF209" s="252">
        <v>0</v>
      </c>
      <c r="AG209" s="252">
        <v>0</v>
      </c>
      <c r="AH209" s="243" t="e">
        <f t="shared" si="416"/>
        <v>#DIV/0!</v>
      </c>
      <c r="AI209" s="252">
        <v>0</v>
      </c>
      <c r="AJ209" s="252"/>
      <c r="AK209" s="243" t="e">
        <f t="shared" si="417"/>
        <v>#DIV/0!</v>
      </c>
      <c r="AL209" s="252">
        <v>0</v>
      </c>
      <c r="AM209" s="252"/>
      <c r="AN209" s="243" t="e">
        <f t="shared" si="418"/>
        <v>#DIV/0!</v>
      </c>
      <c r="AO209" s="252">
        <v>0</v>
      </c>
      <c r="AP209" s="252"/>
      <c r="AQ209" s="243" t="e">
        <f>(AP209/AO209)*100</f>
        <v>#DIV/0!</v>
      </c>
      <c r="AR209" s="252"/>
    </row>
    <row r="210" spans="1:44" ht="19.8" hidden="1" customHeight="1">
      <c r="A210" s="318" t="s">
        <v>403</v>
      </c>
      <c r="B210" s="318" t="s">
        <v>336</v>
      </c>
      <c r="C210" s="317" t="s">
        <v>318</v>
      </c>
      <c r="D210" s="243" t="s">
        <v>287</v>
      </c>
      <c r="E210" s="243">
        <f>E211+E212+E214</f>
        <v>0</v>
      </c>
      <c r="F210" s="243">
        <f t="shared" ref="F210" si="523">F211+F212+F214</f>
        <v>0</v>
      </c>
      <c r="G210" s="243" t="e">
        <f t="shared" si="407"/>
        <v>#DIV/0!</v>
      </c>
      <c r="H210" s="243">
        <f t="shared" ref="H210:I210" si="524">H211+H212+H214</f>
        <v>0</v>
      </c>
      <c r="I210" s="243">
        <f t="shared" si="524"/>
        <v>0</v>
      </c>
      <c r="J210" s="243" t="e">
        <f t="shared" si="408"/>
        <v>#DIV/0!</v>
      </c>
      <c r="K210" s="243">
        <f t="shared" ref="K210:L210" si="525">K211+K212+K214</f>
        <v>0</v>
      </c>
      <c r="L210" s="243">
        <f t="shared" si="525"/>
        <v>0</v>
      </c>
      <c r="M210" s="243" t="e">
        <f t="shared" si="409"/>
        <v>#DIV/0!</v>
      </c>
      <c r="N210" s="243">
        <f t="shared" ref="N210:O210" si="526">N211+N212+N214</f>
        <v>0</v>
      </c>
      <c r="O210" s="243">
        <f t="shared" si="526"/>
        <v>0</v>
      </c>
      <c r="P210" s="243" t="e">
        <f t="shared" si="410"/>
        <v>#DIV/0!</v>
      </c>
      <c r="Q210" s="243">
        <f t="shared" ref="Q210:R210" si="527">Q211+Q212+Q214</f>
        <v>0</v>
      </c>
      <c r="R210" s="243">
        <f t="shared" si="527"/>
        <v>0</v>
      </c>
      <c r="S210" s="243" t="e">
        <f t="shared" si="411"/>
        <v>#DIV/0!</v>
      </c>
      <c r="T210" s="243">
        <f t="shared" ref="T210:U210" si="528">T211+T212+T214</f>
        <v>0</v>
      </c>
      <c r="U210" s="243">
        <f t="shared" si="528"/>
        <v>0</v>
      </c>
      <c r="V210" s="243" t="e">
        <f t="shared" si="412"/>
        <v>#DIV/0!</v>
      </c>
      <c r="W210" s="243">
        <f t="shared" ref="W210:X210" si="529">W211+W212+W214</f>
        <v>0</v>
      </c>
      <c r="X210" s="243">
        <f t="shared" si="529"/>
        <v>0</v>
      </c>
      <c r="Y210" s="243" t="e">
        <f t="shared" ref="Y210" si="530">(X210/W210)*100</f>
        <v>#DIV/0!</v>
      </c>
      <c r="Z210" s="243">
        <f t="shared" ref="Z210:AA210" si="531">Z211+Z212+Z214</f>
        <v>0</v>
      </c>
      <c r="AA210" s="243">
        <f t="shared" si="531"/>
        <v>0</v>
      </c>
      <c r="AB210" s="243" t="e">
        <f t="shared" ref="AB210" si="532">(AA210/Z210)*100</f>
        <v>#DIV/0!</v>
      </c>
      <c r="AC210" s="243">
        <f t="shared" ref="AC210:AD210" si="533">AC211+AC212+AC214</f>
        <v>0</v>
      </c>
      <c r="AD210" s="243">
        <f t="shared" si="533"/>
        <v>0</v>
      </c>
      <c r="AE210" s="243" t="e">
        <f t="shared" ref="AE210" si="534">(AD210/AC210)*100</f>
        <v>#DIV/0!</v>
      </c>
      <c r="AF210" s="243">
        <f t="shared" ref="AF210:AG210" si="535">AF211+AF212+AF214</f>
        <v>0</v>
      </c>
      <c r="AG210" s="243">
        <f t="shared" si="535"/>
        <v>0</v>
      </c>
      <c r="AH210" s="243" t="e">
        <f t="shared" si="416"/>
        <v>#DIV/0!</v>
      </c>
      <c r="AI210" s="243">
        <f t="shared" ref="AI210:AJ210" si="536">AI211+AI212+AI214</f>
        <v>0</v>
      </c>
      <c r="AJ210" s="243">
        <f t="shared" si="536"/>
        <v>0</v>
      </c>
      <c r="AK210" s="243" t="e">
        <f t="shared" si="417"/>
        <v>#DIV/0!</v>
      </c>
      <c r="AL210" s="243">
        <f t="shared" ref="AL210:AM210" si="537">AL211+AL212+AL214</f>
        <v>0</v>
      </c>
      <c r="AM210" s="243">
        <f t="shared" si="537"/>
        <v>0</v>
      </c>
      <c r="AN210" s="243" t="e">
        <f t="shared" si="418"/>
        <v>#DIV/0!</v>
      </c>
      <c r="AO210" s="243">
        <f t="shared" ref="AO210:AP210" si="538">AO211+AO212+AO214</f>
        <v>0</v>
      </c>
      <c r="AP210" s="243">
        <f t="shared" si="538"/>
        <v>0</v>
      </c>
      <c r="AQ210" s="243" t="e">
        <f>(AP210/AO210)*100</f>
        <v>#DIV/0!</v>
      </c>
      <c r="AR210" s="252"/>
    </row>
    <row r="211" spans="1:44" ht="31.2" hidden="1">
      <c r="A211" s="318"/>
      <c r="B211" s="318"/>
      <c r="C211" s="317"/>
      <c r="D211" s="243" t="s">
        <v>2</v>
      </c>
      <c r="E211" s="243">
        <f>H211+K211+N211+Q211+T211+W211+Z211+AC211+AF211+AI211+AL211+AO211</f>
        <v>0</v>
      </c>
      <c r="F211" s="243">
        <f t="shared" ref="F211:F214" si="539">I211+L211+O211+R211+U211+X211+AA211+AD211+AG211+AJ211+AM211+AP211</f>
        <v>0</v>
      </c>
      <c r="G211" s="243" t="e">
        <f t="shared" si="407"/>
        <v>#DIV/0!</v>
      </c>
      <c r="H211" s="252">
        <v>0</v>
      </c>
      <c r="I211" s="252"/>
      <c r="J211" s="243" t="e">
        <f t="shared" si="408"/>
        <v>#DIV/0!</v>
      </c>
      <c r="K211" s="252">
        <v>0</v>
      </c>
      <c r="L211" s="252"/>
      <c r="M211" s="243" t="e">
        <f t="shared" si="409"/>
        <v>#DIV/0!</v>
      </c>
      <c r="N211" s="252">
        <v>0</v>
      </c>
      <c r="O211" s="252"/>
      <c r="P211" s="243" t="e">
        <f t="shared" si="410"/>
        <v>#DIV/0!</v>
      </c>
      <c r="Q211" s="252">
        <v>0</v>
      </c>
      <c r="R211" s="252"/>
      <c r="S211" s="243" t="e">
        <f t="shared" si="411"/>
        <v>#DIV/0!</v>
      </c>
      <c r="T211" s="252">
        <v>0</v>
      </c>
      <c r="U211" s="252"/>
      <c r="V211" s="243" t="e">
        <f t="shared" si="412"/>
        <v>#DIV/0!</v>
      </c>
      <c r="W211" s="252">
        <v>0</v>
      </c>
      <c r="X211" s="252"/>
      <c r="Y211" s="243" t="e">
        <f>(X211/W211)*100</f>
        <v>#DIV/0!</v>
      </c>
      <c r="Z211" s="252">
        <v>0</v>
      </c>
      <c r="AA211" s="252"/>
      <c r="AB211" s="243" t="e">
        <f>(AA211/Z211)*100</f>
        <v>#DIV/0!</v>
      </c>
      <c r="AC211" s="252">
        <v>0</v>
      </c>
      <c r="AD211" s="252"/>
      <c r="AE211" s="243" t="e">
        <f>(AD211/AC211)*100</f>
        <v>#DIV/0!</v>
      </c>
      <c r="AF211" s="252">
        <v>0</v>
      </c>
      <c r="AG211" s="252">
        <v>0</v>
      </c>
      <c r="AH211" s="243" t="e">
        <f t="shared" si="416"/>
        <v>#DIV/0!</v>
      </c>
      <c r="AI211" s="252">
        <v>0</v>
      </c>
      <c r="AJ211" s="252"/>
      <c r="AK211" s="243" t="e">
        <f t="shared" si="417"/>
        <v>#DIV/0!</v>
      </c>
      <c r="AL211" s="252">
        <v>0</v>
      </c>
      <c r="AM211" s="252"/>
      <c r="AN211" s="243" t="e">
        <f t="shared" si="418"/>
        <v>#DIV/0!</v>
      </c>
      <c r="AO211" s="252">
        <v>0</v>
      </c>
      <c r="AP211" s="252"/>
      <c r="AQ211" s="243" t="e">
        <f>(AP211/AO211)*100</f>
        <v>#DIV/0!</v>
      </c>
      <c r="AR211" s="252"/>
    </row>
    <row r="212" spans="1:44" ht="15.6" hidden="1">
      <c r="A212" s="318"/>
      <c r="B212" s="318"/>
      <c r="C212" s="317"/>
      <c r="D212" s="243" t="s">
        <v>43</v>
      </c>
      <c r="E212" s="243">
        <f t="shared" ref="E212:E214" si="540">H212+K212+N212+Q212+T212+W212+Z212+AC212+AF212+AI212+AL212+AO212</f>
        <v>0</v>
      </c>
      <c r="F212" s="243">
        <f t="shared" si="539"/>
        <v>0</v>
      </c>
      <c r="G212" s="243" t="e">
        <f t="shared" si="407"/>
        <v>#DIV/0!</v>
      </c>
      <c r="H212" s="252">
        <v>0</v>
      </c>
      <c r="I212" s="252"/>
      <c r="J212" s="243" t="e">
        <f t="shared" si="408"/>
        <v>#DIV/0!</v>
      </c>
      <c r="K212" s="252">
        <v>0</v>
      </c>
      <c r="L212" s="252"/>
      <c r="M212" s="243" t="e">
        <f t="shared" si="409"/>
        <v>#DIV/0!</v>
      </c>
      <c r="N212" s="252">
        <v>0</v>
      </c>
      <c r="O212" s="252"/>
      <c r="P212" s="243" t="e">
        <f t="shared" si="410"/>
        <v>#DIV/0!</v>
      </c>
      <c r="Q212" s="252">
        <v>0</v>
      </c>
      <c r="R212" s="252"/>
      <c r="S212" s="243" t="e">
        <f t="shared" si="411"/>
        <v>#DIV/0!</v>
      </c>
      <c r="T212" s="252">
        <v>0</v>
      </c>
      <c r="U212" s="252"/>
      <c r="V212" s="243" t="e">
        <f t="shared" si="412"/>
        <v>#DIV/0!</v>
      </c>
      <c r="W212" s="252">
        <v>0</v>
      </c>
      <c r="X212" s="252"/>
      <c r="Y212" s="243" t="e">
        <f>(X212/W212)*100</f>
        <v>#DIV/0!</v>
      </c>
      <c r="Z212" s="252">
        <v>0</v>
      </c>
      <c r="AA212" s="252"/>
      <c r="AB212" s="243" t="e">
        <f>(AA212/Z212)*100</f>
        <v>#DIV/0!</v>
      </c>
      <c r="AC212" s="252">
        <v>0</v>
      </c>
      <c r="AD212" s="252"/>
      <c r="AE212" s="243" t="e">
        <f>(AD212/AC212)*100</f>
        <v>#DIV/0!</v>
      </c>
      <c r="AF212" s="252">
        <v>0</v>
      </c>
      <c r="AG212" s="252">
        <v>0</v>
      </c>
      <c r="AH212" s="243" t="e">
        <f t="shared" si="416"/>
        <v>#DIV/0!</v>
      </c>
      <c r="AI212" s="252">
        <v>0</v>
      </c>
      <c r="AJ212" s="252"/>
      <c r="AK212" s="243" t="e">
        <f t="shared" si="417"/>
        <v>#DIV/0!</v>
      </c>
      <c r="AL212" s="252">
        <v>0</v>
      </c>
      <c r="AM212" s="252"/>
      <c r="AN212" s="243" t="e">
        <f t="shared" si="418"/>
        <v>#DIV/0!</v>
      </c>
      <c r="AO212" s="252">
        <v>0</v>
      </c>
      <c r="AP212" s="252"/>
      <c r="AQ212" s="243" t="e">
        <f>(AP212/AO212)*100</f>
        <v>#DIV/0!</v>
      </c>
      <c r="AR212" s="252"/>
    </row>
    <row r="213" spans="1:44" ht="46.8" hidden="1">
      <c r="A213" s="318"/>
      <c r="B213" s="318"/>
      <c r="C213" s="317"/>
      <c r="D213" s="243" t="s">
        <v>283</v>
      </c>
      <c r="E213" s="243">
        <f t="shared" si="540"/>
        <v>0</v>
      </c>
      <c r="F213" s="243">
        <f t="shared" ref="F213" si="541">I213+L213+O213+R213+U213+X213+AA213+AD213+AG213+AJ213+AP213</f>
        <v>0</v>
      </c>
      <c r="G213" s="243" t="e">
        <f t="shared" si="407"/>
        <v>#DIV/0!</v>
      </c>
      <c r="H213" s="252">
        <v>0</v>
      </c>
      <c r="I213" s="252"/>
      <c r="J213" s="243" t="e">
        <f t="shared" si="408"/>
        <v>#DIV/0!</v>
      </c>
      <c r="K213" s="252">
        <v>0</v>
      </c>
      <c r="L213" s="252"/>
      <c r="M213" s="243" t="e">
        <f t="shared" si="409"/>
        <v>#DIV/0!</v>
      </c>
      <c r="N213" s="252">
        <v>0</v>
      </c>
      <c r="O213" s="252"/>
      <c r="P213" s="243" t="e">
        <f t="shared" si="410"/>
        <v>#DIV/0!</v>
      </c>
      <c r="Q213" s="252">
        <v>0</v>
      </c>
      <c r="R213" s="252"/>
      <c r="S213" s="243" t="e">
        <f t="shared" si="411"/>
        <v>#DIV/0!</v>
      </c>
      <c r="T213" s="252">
        <v>0</v>
      </c>
      <c r="U213" s="252"/>
      <c r="V213" s="243" t="e">
        <f t="shared" si="412"/>
        <v>#DIV/0!</v>
      </c>
      <c r="W213" s="252">
        <v>0</v>
      </c>
      <c r="X213" s="252"/>
      <c r="Y213" s="243" t="e">
        <f>(X213/W213)*100</f>
        <v>#DIV/0!</v>
      </c>
      <c r="Z213" s="252">
        <v>0</v>
      </c>
      <c r="AA213" s="252"/>
      <c r="AB213" s="243" t="e">
        <f>(AA213/Z213)*100</f>
        <v>#DIV/0!</v>
      </c>
      <c r="AC213" s="252">
        <v>0</v>
      </c>
      <c r="AD213" s="252"/>
      <c r="AE213" s="243" t="e">
        <f>(AD213/AC213)*100</f>
        <v>#DIV/0!</v>
      </c>
      <c r="AF213" s="252">
        <v>0</v>
      </c>
      <c r="AG213" s="252">
        <v>0</v>
      </c>
      <c r="AH213" s="243" t="e">
        <f t="shared" si="416"/>
        <v>#DIV/0!</v>
      </c>
      <c r="AI213" s="252">
        <v>0</v>
      </c>
      <c r="AJ213" s="252"/>
      <c r="AK213" s="243" t="e">
        <f t="shared" si="417"/>
        <v>#DIV/0!</v>
      </c>
      <c r="AL213" s="252">
        <v>0</v>
      </c>
      <c r="AM213" s="252"/>
      <c r="AN213" s="243" t="e">
        <f t="shared" si="418"/>
        <v>#DIV/0!</v>
      </c>
      <c r="AO213" s="252">
        <v>0</v>
      </c>
      <c r="AP213" s="243"/>
      <c r="AQ213" s="243"/>
      <c r="AR213" s="252"/>
    </row>
    <row r="214" spans="1:44" ht="31.2" hidden="1">
      <c r="A214" s="318"/>
      <c r="B214" s="318"/>
      <c r="C214" s="317"/>
      <c r="D214" s="243" t="s">
        <v>288</v>
      </c>
      <c r="E214" s="243">
        <f t="shared" si="540"/>
        <v>0</v>
      </c>
      <c r="F214" s="243">
        <f t="shared" si="539"/>
        <v>0</v>
      </c>
      <c r="G214" s="243" t="e">
        <f t="shared" si="407"/>
        <v>#DIV/0!</v>
      </c>
      <c r="H214" s="252">
        <v>0</v>
      </c>
      <c r="I214" s="252"/>
      <c r="J214" s="243" t="e">
        <f t="shared" si="408"/>
        <v>#DIV/0!</v>
      </c>
      <c r="K214" s="252">
        <v>0</v>
      </c>
      <c r="L214" s="252"/>
      <c r="M214" s="243" t="e">
        <f t="shared" si="409"/>
        <v>#DIV/0!</v>
      </c>
      <c r="N214" s="252">
        <v>0</v>
      </c>
      <c r="O214" s="252"/>
      <c r="P214" s="243" t="e">
        <f t="shared" si="410"/>
        <v>#DIV/0!</v>
      </c>
      <c r="Q214" s="252">
        <v>0</v>
      </c>
      <c r="R214" s="252"/>
      <c r="S214" s="243" t="e">
        <f t="shared" si="411"/>
        <v>#DIV/0!</v>
      </c>
      <c r="T214" s="252">
        <v>0</v>
      </c>
      <c r="U214" s="252"/>
      <c r="V214" s="243" t="e">
        <f t="shared" si="412"/>
        <v>#DIV/0!</v>
      </c>
      <c r="W214" s="252">
        <v>0</v>
      </c>
      <c r="X214" s="252"/>
      <c r="Y214" s="243" t="e">
        <f>(X214/W214)*100</f>
        <v>#DIV/0!</v>
      </c>
      <c r="Z214" s="252">
        <v>0</v>
      </c>
      <c r="AA214" s="252"/>
      <c r="AB214" s="243" t="e">
        <f>(AA214/Z214)*100</f>
        <v>#DIV/0!</v>
      </c>
      <c r="AC214" s="252">
        <v>0</v>
      </c>
      <c r="AD214" s="252"/>
      <c r="AE214" s="243" t="e">
        <f>(AD214/AC214)*100</f>
        <v>#DIV/0!</v>
      </c>
      <c r="AF214" s="252">
        <v>0</v>
      </c>
      <c r="AG214" s="252">
        <v>0</v>
      </c>
      <c r="AH214" s="243" t="e">
        <f t="shared" si="416"/>
        <v>#DIV/0!</v>
      </c>
      <c r="AI214" s="252">
        <v>0</v>
      </c>
      <c r="AJ214" s="252"/>
      <c r="AK214" s="243" t="e">
        <f t="shared" si="417"/>
        <v>#DIV/0!</v>
      </c>
      <c r="AL214" s="252">
        <v>0</v>
      </c>
      <c r="AM214" s="252"/>
      <c r="AN214" s="243" t="e">
        <f t="shared" si="418"/>
        <v>#DIV/0!</v>
      </c>
      <c r="AO214" s="252">
        <v>0</v>
      </c>
      <c r="AP214" s="252"/>
      <c r="AQ214" s="243" t="e">
        <f>(AP214/AO214)*100</f>
        <v>#DIV/0!</v>
      </c>
      <c r="AR214" s="252"/>
    </row>
    <row r="215" spans="1:44" ht="19.8" hidden="1" customHeight="1">
      <c r="A215" s="318" t="s">
        <v>409</v>
      </c>
      <c r="B215" s="318" t="s">
        <v>338</v>
      </c>
      <c r="C215" s="317" t="s">
        <v>318</v>
      </c>
      <c r="D215" s="243" t="s">
        <v>287</v>
      </c>
      <c r="E215" s="243">
        <f>E216+E217+E219</f>
        <v>0</v>
      </c>
      <c r="F215" s="243">
        <f t="shared" ref="F215" si="542">F216+F217+F219</f>
        <v>0</v>
      </c>
      <c r="G215" s="243" t="e">
        <f t="shared" si="407"/>
        <v>#DIV/0!</v>
      </c>
      <c r="H215" s="243">
        <f t="shared" ref="H215:I215" si="543">H216+H217+H219</f>
        <v>0</v>
      </c>
      <c r="I215" s="243">
        <f t="shared" si="543"/>
        <v>0</v>
      </c>
      <c r="J215" s="243" t="e">
        <f t="shared" si="408"/>
        <v>#DIV/0!</v>
      </c>
      <c r="K215" s="243">
        <f t="shared" ref="K215:L215" si="544">K216+K217+K219</f>
        <v>0</v>
      </c>
      <c r="L215" s="243">
        <f t="shared" si="544"/>
        <v>0</v>
      </c>
      <c r="M215" s="243" t="e">
        <f t="shared" si="409"/>
        <v>#DIV/0!</v>
      </c>
      <c r="N215" s="243">
        <f t="shared" ref="N215:O215" si="545">N216+N217+N219</f>
        <v>0</v>
      </c>
      <c r="O215" s="243">
        <f t="shared" si="545"/>
        <v>0</v>
      </c>
      <c r="P215" s="243" t="e">
        <f t="shared" si="410"/>
        <v>#DIV/0!</v>
      </c>
      <c r="Q215" s="243">
        <f t="shared" ref="Q215:R215" si="546">Q216+Q217+Q219</f>
        <v>0</v>
      </c>
      <c r="R215" s="243">
        <f t="shared" si="546"/>
        <v>0</v>
      </c>
      <c r="S215" s="243" t="e">
        <f t="shared" si="411"/>
        <v>#DIV/0!</v>
      </c>
      <c r="T215" s="243">
        <f t="shared" ref="T215:U215" si="547">T216+T217+T219</f>
        <v>0</v>
      </c>
      <c r="U215" s="243">
        <f t="shared" si="547"/>
        <v>0</v>
      </c>
      <c r="V215" s="243" t="e">
        <f t="shared" si="412"/>
        <v>#DIV/0!</v>
      </c>
      <c r="W215" s="243">
        <f t="shared" ref="W215:X215" si="548">W216+W217+W219</f>
        <v>0</v>
      </c>
      <c r="X215" s="243">
        <f t="shared" si="548"/>
        <v>0</v>
      </c>
      <c r="Y215" s="243" t="e">
        <f t="shared" ref="Y215" si="549">(X215/W215)*100</f>
        <v>#DIV/0!</v>
      </c>
      <c r="Z215" s="243">
        <f t="shared" ref="Z215:AA215" si="550">Z216+Z217+Z219</f>
        <v>0</v>
      </c>
      <c r="AA215" s="243">
        <f t="shared" si="550"/>
        <v>0</v>
      </c>
      <c r="AB215" s="243" t="e">
        <f t="shared" ref="AB215" si="551">(AA215/Z215)*100</f>
        <v>#DIV/0!</v>
      </c>
      <c r="AC215" s="243">
        <f t="shared" ref="AC215:AD215" si="552">AC216+AC217+AC219</f>
        <v>0</v>
      </c>
      <c r="AD215" s="243">
        <f t="shared" si="552"/>
        <v>0</v>
      </c>
      <c r="AE215" s="243" t="e">
        <f t="shared" ref="AE215" si="553">(AD215/AC215)*100</f>
        <v>#DIV/0!</v>
      </c>
      <c r="AF215" s="243">
        <f t="shared" ref="AF215:AG215" si="554">AF216+AF217+AF219</f>
        <v>0</v>
      </c>
      <c r="AG215" s="243">
        <f t="shared" si="554"/>
        <v>0</v>
      </c>
      <c r="AH215" s="243" t="e">
        <f t="shared" si="416"/>
        <v>#DIV/0!</v>
      </c>
      <c r="AI215" s="243">
        <f t="shared" ref="AI215:AJ215" si="555">AI216+AI217+AI219</f>
        <v>0</v>
      </c>
      <c r="AJ215" s="243">
        <f t="shared" si="555"/>
        <v>0</v>
      </c>
      <c r="AK215" s="243" t="e">
        <f t="shared" si="417"/>
        <v>#DIV/0!</v>
      </c>
      <c r="AL215" s="243">
        <f t="shared" ref="AL215:AM215" si="556">AL216+AL217+AL219</f>
        <v>0</v>
      </c>
      <c r="AM215" s="243">
        <f t="shared" si="556"/>
        <v>0</v>
      </c>
      <c r="AN215" s="243" t="e">
        <f t="shared" si="418"/>
        <v>#DIV/0!</v>
      </c>
      <c r="AO215" s="243">
        <f t="shared" ref="AO215:AP215" si="557">AO216+AO217+AO219</f>
        <v>0</v>
      </c>
      <c r="AP215" s="243">
        <f t="shared" si="557"/>
        <v>0</v>
      </c>
      <c r="AQ215" s="243" t="e">
        <f>(AP215/AO215)*100</f>
        <v>#DIV/0!</v>
      </c>
      <c r="AR215" s="252"/>
    </row>
    <row r="216" spans="1:44" ht="31.2" hidden="1">
      <c r="A216" s="318"/>
      <c r="B216" s="318"/>
      <c r="C216" s="317"/>
      <c r="D216" s="243" t="s">
        <v>2</v>
      </c>
      <c r="E216" s="243">
        <f>H216+K216+N216+Q216+T216+W216+Z216+AC216+AF216+AI216+AL216+AO216</f>
        <v>0</v>
      </c>
      <c r="F216" s="243">
        <f t="shared" ref="F216:F219" si="558">I216+L216+O216+R216+U216+X216+AA216+AD216+AG216+AJ216+AM216+AP216</f>
        <v>0</v>
      </c>
      <c r="G216" s="243" t="e">
        <f t="shared" si="407"/>
        <v>#DIV/0!</v>
      </c>
      <c r="H216" s="252">
        <v>0</v>
      </c>
      <c r="I216" s="252"/>
      <c r="J216" s="243" t="e">
        <f t="shared" si="408"/>
        <v>#DIV/0!</v>
      </c>
      <c r="K216" s="252">
        <v>0</v>
      </c>
      <c r="L216" s="252"/>
      <c r="M216" s="243" t="e">
        <f t="shared" si="409"/>
        <v>#DIV/0!</v>
      </c>
      <c r="N216" s="252">
        <v>0</v>
      </c>
      <c r="O216" s="252"/>
      <c r="P216" s="243" t="e">
        <f t="shared" si="410"/>
        <v>#DIV/0!</v>
      </c>
      <c r="Q216" s="252">
        <v>0</v>
      </c>
      <c r="R216" s="252"/>
      <c r="S216" s="243" t="e">
        <f t="shared" si="411"/>
        <v>#DIV/0!</v>
      </c>
      <c r="T216" s="252">
        <v>0</v>
      </c>
      <c r="U216" s="252"/>
      <c r="V216" s="243" t="e">
        <f t="shared" si="412"/>
        <v>#DIV/0!</v>
      </c>
      <c r="W216" s="252">
        <v>0</v>
      </c>
      <c r="X216" s="252"/>
      <c r="Y216" s="243" t="e">
        <f>(X216/W216)*100</f>
        <v>#DIV/0!</v>
      </c>
      <c r="Z216" s="252">
        <v>0</v>
      </c>
      <c r="AA216" s="252"/>
      <c r="AB216" s="243" t="e">
        <f>(AA216/Z216)*100</f>
        <v>#DIV/0!</v>
      </c>
      <c r="AC216" s="252">
        <v>0</v>
      </c>
      <c r="AD216" s="252"/>
      <c r="AE216" s="243" t="e">
        <f>(AD216/AC216)*100</f>
        <v>#DIV/0!</v>
      </c>
      <c r="AF216" s="252">
        <v>0</v>
      </c>
      <c r="AG216" s="252">
        <v>0</v>
      </c>
      <c r="AH216" s="243" t="e">
        <f t="shared" si="416"/>
        <v>#DIV/0!</v>
      </c>
      <c r="AI216" s="252">
        <v>0</v>
      </c>
      <c r="AJ216" s="252"/>
      <c r="AK216" s="243" t="e">
        <f t="shared" si="417"/>
        <v>#DIV/0!</v>
      </c>
      <c r="AL216" s="252">
        <v>0</v>
      </c>
      <c r="AM216" s="252"/>
      <c r="AN216" s="243" t="e">
        <f t="shared" si="418"/>
        <v>#DIV/0!</v>
      </c>
      <c r="AO216" s="252">
        <v>0</v>
      </c>
      <c r="AP216" s="252"/>
      <c r="AQ216" s="243" t="e">
        <f>(AP216/AO216)*100</f>
        <v>#DIV/0!</v>
      </c>
      <c r="AR216" s="252"/>
    </row>
    <row r="217" spans="1:44" ht="15.6" hidden="1">
      <c r="A217" s="318"/>
      <c r="B217" s="318"/>
      <c r="C217" s="317"/>
      <c r="D217" s="243" t="s">
        <v>43</v>
      </c>
      <c r="E217" s="243">
        <f t="shared" ref="E217:E219" si="559">H217+K217+N217+Q217+T217+W217+Z217+AC217+AF217+AI217+AL217+AO217</f>
        <v>0</v>
      </c>
      <c r="F217" s="243">
        <f t="shared" si="558"/>
        <v>0</v>
      </c>
      <c r="G217" s="243" t="e">
        <f t="shared" si="407"/>
        <v>#DIV/0!</v>
      </c>
      <c r="H217" s="252">
        <v>0</v>
      </c>
      <c r="I217" s="252"/>
      <c r="J217" s="243" t="e">
        <f t="shared" si="408"/>
        <v>#DIV/0!</v>
      </c>
      <c r="K217" s="252">
        <v>0</v>
      </c>
      <c r="L217" s="252"/>
      <c r="M217" s="243" t="e">
        <f t="shared" si="409"/>
        <v>#DIV/0!</v>
      </c>
      <c r="N217" s="252">
        <v>0</v>
      </c>
      <c r="O217" s="252"/>
      <c r="P217" s="243" t="e">
        <f t="shared" si="410"/>
        <v>#DIV/0!</v>
      </c>
      <c r="Q217" s="252">
        <v>0</v>
      </c>
      <c r="R217" s="252"/>
      <c r="S217" s="243" t="e">
        <f t="shared" si="411"/>
        <v>#DIV/0!</v>
      </c>
      <c r="T217" s="252">
        <v>0</v>
      </c>
      <c r="U217" s="252"/>
      <c r="V217" s="243" t="e">
        <f t="shared" si="412"/>
        <v>#DIV/0!</v>
      </c>
      <c r="W217" s="252">
        <v>0</v>
      </c>
      <c r="X217" s="252"/>
      <c r="Y217" s="243" t="e">
        <f>(X217/W217)*100</f>
        <v>#DIV/0!</v>
      </c>
      <c r="Z217" s="252">
        <v>0</v>
      </c>
      <c r="AA217" s="252"/>
      <c r="AB217" s="243" t="e">
        <f>(AA217/Z217)*100</f>
        <v>#DIV/0!</v>
      </c>
      <c r="AC217" s="252">
        <v>0</v>
      </c>
      <c r="AD217" s="252"/>
      <c r="AE217" s="243" t="e">
        <f>(AD217/AC217)*100</f>
        <v>#DIV/0!</v>
      </c>
      <c r="AF217" s="252">
        <v>0</v>
      </c>
      <c r="AG217" s="252">
        <v>0</v>
      </c>
      <c r="AH217" s="243" t="e">
        <f t="shared" si="416"/>
        <v>#DIV/0!</v>
      </c>
      <c r="AI217" s="252">
        <v>0</v>
      </c>
      <c r="AJ217" s="252"/>
      <c r="AK217" s="243" t="e">
        <f t="shared" si="417"/>
        <v>#DIV/0!</v>
      </c>
      <c r="AL217" s="252">
        <v>0</v>
      </c>
      <c r="AM217" s="252"/>
      <c r="AN217" s="243" t="e">
        <f t="shared" si="418"/>
        <v>#DIV/0!</v>
      </c>
      <c r="AO217" s="252">
        <v>0</v>
      </c>
      <c r="AP217" s="252"/>
      <c r="AQ217" s="243" t="e">
        <f>(AP217/AO217)*100</f>
        <v>#DIV/0!</v>
      </c>
      <c r="AR217" s="252"/>
    </row>
    <row r="218" spans="1:44" ht="46.8" hidden="1">
      <c r="A218" s="318"/>
      <c r="B218" s="318"/>
      <c r="C218" s="317"/>
      <c r="D218" s="243" t="s">
        <v>283</v>
      </c>
      <c r="E218" s="243">
        <f t="shared" si="559"/>
        <v>0</v>
      </c>
      <c r="F218" s="243">
        <f t="shared" ref="F218" si="560">I218+L218+O218+R218+U218+X218+AA218+AD218+AG218+AJ218+AP218</f>
        <v>0</v>
      </c>
      <c r="G218" s="243" t="e">
        <f t="shared" si="407"/>
        <v>#DIV/0!</v>
      </c>
      <c r="H218" s="252">
        <v>0</v>
      </c>
      <c r="I218" s="252"/>
      <c r="J218" s="243" t="e">
        <f t="shared" si="408"/>
        <v>#DIV/0!</v>
      </c>
      <c r="K218" s="252">
        <v>0</v>
      </c>
      <c r="L218" s="252"/>
      <c r="M218" s="243" t="e">
        <f t="shared" si="409"/>
        <v>#DIV/0!</v>
      </c>
      <c r="N218" s="252">
        <v>0</v>
      </c>
      <c r="O218" s="252"/>
      <c r="P218" s="243" t="e">
        <f t="shared" si="410"/>
        <v>#DIV/0!</v>
      </c>
      <c r="Q218" s="252">
        <v>0</v>
      </c>
      <c r="R218" s="252"/>
      <c r="S218" s="243" t="e">
        <f t="shared" si="411"/>
        <v>#DIV/0!</v>
      </c>
      <c r="T218" s="252">
        <v>0</v>
      </c>
      <c r="U218" s="252"/>
      <c r="V218" s="243" t="e">
        <f t="shared" si="412"/>
        <v>#DIV/0!</v>
      </c>
      <c r="W218" s="252">
        <v>0</v>
      </c>
      <c r="X218" s="252"/>
      <c r="Y218" s="243" t="e">
        <f>(X218/W218)*100</f>
        <v>#DIV/0!</v>
      </c>
      <c r="Z218" s="252">
        <v>0</v>
      </c>
      <c r="AA218" s="252"/>
      <c r="AB218" s="243" t="e">
        <f>(AA218/Z218)*100</f>
        <v>#DIV/0!</v>
      </c>
      <c r="AC218" s="252">
        <v>0</v>
      </c>
      <c r="AD218" s="252"/>
      <c r="AE218" s="243" t="e">
        <f>(AD218/AC218)*100</f>
        <v>#DIV/0!</v>
      </c>
      <c r="AF218" s="252">
        <v>0</v>
      </c>
      <c r="AG218" s="252">
        <v>0</v>
      </c>
      <c r="AH218" s="243" t="e">
        <f t="shared" si="416"/>
        <v>#DIV/0!</v>
      </c>
      <c r="AI218" s="252">
        <v>0</v>
      </c>
      <c r="AJ218" s="252"/>
      <c r="AK218" s="243" t="e">
        <f t="shared" si="417"/>
        <v>#DIV/0!</v>
      </c>
      <c r="AL218" s="252">
        <v>0</v>
      </c>
      <c r="AM218" s="252"/>
      <c r="AN218" s="243" t="e">
        <f t="shared" si="418"/>
        <v>#DIV/0!</v>
      </c>
      <c r="AO218" s="252">
        <v>0</v>
      </c>
      <c r="AP218" s="243"/>
      <c r="AQ218" s="243"/>
      <c r="AR218" s="252"/>
    </row>
    <row r="219" spans="1:44" ht="31.2" hidden="1">
      <c r="A219" s="318"/>
      <c r="B219" s="318"/>
      <c r="C219" s="317"/>
      <c r="D219" s="243" t="s">
        <v>288</v>
      </c>
      <c r="E219" s="243">
        <f t="shared" si="559"/>
        <v>0</v>
      </c>
      <c r="F219" s="243">
        <f t="shared" si="558"/>
        <v>0</v>
      </c>
      <c r="G219" s="243" t="e">
        <f t="shared" si="407"/>
        <v>#DIV/0!</v>
      </c>
      <c r="H219" s="252">
        <v>0</v>
      </c>
      <c r="I219" s="252"/>
      <c r="J219" s="243" t="e">
        <f t="shared" si="408"/>
        <v>#DIV/0!</v>
      </c>
      <c r="K219" s="252">
        <v>0</v>
      </c>
      <c r="L219" s="252"/>
      <c r="M219" s="243" t="e">
        <f t="shared" si="409"/>
        <v>#DIV/0!</v>
      </c>
      <c r="N219" s="252">
        <v>0</v>
      </c>
      <c r="O219" s="252"/>
      <c r="P219" s="243" t="e">
        <f t="shared" si="410"/>
        <v>#DIV/0!</v>
      </c>
      <c r="Q219" s="252">
        <v>0</v>
      </c>
      <c r="R219" s="252"/>
      <c r="S219" s="243" t="e">
        <f t="shared" si="411"/>
        <v>#DIV/0!</v>
      </c>
      <c r="T219" s="252">
        <v>0</v>
      </c>
      <c r="U219" s="252"/>
      <c r="V219" s="243" t="e">
        <f t="shared" si="412"/>
        <v>#DIV/0!</v>
      </c>
      <c r="W219" s="252">
        <v>0</v>
      </c>
      <c r="X219" s="252"/>
      <c r="Y219" s="243" t="e">
        <f>(X219/W219)*100</f>
        <v>#DIV/0!</v>
      </c>
      <c r="Z219" s="252">
        <v>0</v>
      </c>
      <c r="AA219" s="252"/>
      <c r="AB219" s="243" t="e">
        <f>(AA219/Z219)*100</f>
        <v>#DIV/0!</v>
      </c>
      <c r="AC219" s="252">
        <v>0</v>
      </c>
      <c r="AD219" s="252"/>
      <c r="AE219" s="243" t="e">
        <f>(AD219/AC219)*100</f>
        <v>#DIV/0!</v>
      </c>
      <c r="AF219" s="252">
        <v>0</v>
      </c>
      <c r="AG219" s="252">
        <v>0</v>
      </c>
      <c r="AH219" s="243" t="e">
        <f t="shared" si="416"/>
        <v>#DIV/0!</v>
      </c>
      <c r="AI219" s="252">
        <v>0</v>
      </c>
      <c r="AJ219" s="252"/>
      <c r="AK219" s="243" t="e">
        <f t="shared" si="417"/>
        <v>#DIV/0!</v>
      </c>
      <c r="AL219" s="252">
        <v>0</v>
      </c>
      <c r="AM219" s="252"/>
      <c r="AN219" s="243" t="e">
        <f t="shared" si="418"/>
        <v>#DIV/0!</v>
      </c>
      <c r="AO219" s="252">
        <v>0</v>
      </c>
      <c r="AP219" s="252"/>
      <c r="AQ219" s="243" t="e">
        <f>(AP219/AO219)*100</f>
        <v>#DIV/0!</v>
      </c>
      <c r="AR219" s="252"/>
    </row>
    <row r="220" spans="1:44" ht="19.8" customHeight="1">
      <c r="A220" s="318" t="s">
        <v>418</v>
      </c>
      <c r="B220" s="318" t="s">
        <v>401</v>
      </c>
      <c r="C220" s="317" t="s">
        <v>318</v>
      </c>
      <c r="D220" s="243" t="s">
        <v>287</v>
      </c>
      <c r="E220" s="243">
        <f>E221+E222+E224</f>
        <v>1164.19</v>
      </c>
      <c r="F220" s="243">
        <f t="shared" ref="F220" si="561">F221+F222+F224</f>
        <v>0</v>
      </c>
      <c r="G220" s="243">
        <f t="shared" si="407"/>
        <v>0</v>
      </c>
      <c r="H220" s="243">
        <f t="shared" ref="H220:I220" si="562">H221+H222+H224</f>
        <v>0</v>
      </c>
      <c r="I220" s="243">
        <f t="shared" si="562"/>
        <v>0</v>
      </c>
      <c r="J220" s="243" t="e">
        <f t="shared" si="408"/>
        <v>#DIV/0!</v>
      </c>
      <c r="K220" s="243">
        <f t="shared" ref="K220:L220" si="563">K221+K222+K224</f>
        <v>0</v>
      </c>
      <c r="L220" s="243">
        <f t="shared" si="563"/>
        <v>0</v>
      </c>
      <c r="M220" s="243" t="e">
        <f t="shared" si="409"/>
        <v>#DIV/0!</v>
      </c>
      <c r="N220" s="243">
        <f t="shared" ref="N220:O220" si="564">N221+N222+N224</f>
        <v>0</v>
      </c>
      <c r="O220" s="243">
        <f t="shared" si="564"/>
        <v>0</v>
      </c>
      <c r="P220" s="243" t="e">
        <f t="shared" si="410"/>
        <v>#DIV/0!</v>
      </c>
      <c r="Q220" s="243">
        <f t="shared" ref="Q220:R220" si="565">Q221+Q222+Q224</f>
        <v>0</v>
      </c>
      <c r="R220" s="243">
        <f t="shared" si="565"/>
        <v>0</v>
      </c>
      <c r="S220" s="243" t="e">
        <f t="shared" si="411"/>
        <v>#DIV/0!</v>
      </c>
      <c r="T220" s="243">
        <f t="shared" ref="T220:U220" si="566">T221+T222+T224</f>
        <v>0</v>
      </c>
      <c r="U220" s="243">
        <f t="shared" si="566"/>
        <v>0</v>
      </c>
      <c r="V220" s="243" t="e">
        <f t="shared" si="412"/>
        <v>#DIV/0!</v>
      </c>
      <c r="W220" s="243">
        <f t="shared" ref="W220:X220" si="567">W221+W222+W224</f>
        <v>0</v>
      </c>
      <c r="X220" s="243">
        <f t="shared" si="567"/>
        <v>0</v>
      </c>
      <c r="Y220" s="243" t="e">
        <f t="shared" ref="Y220" si="568">(X220/W220)*100</f>
        <v>#DIV/0!</v>
      </c>
      <c r="Z220" s="243">
        <f t="shared" ref="Z220:AA220" si="569">Z221+Z222+Z224</f>
        <v>0</v>
      </c>
      <c r="AA220" s="243">
        <f t="shared" si="569"/>
        <v>0</v>
      </c>
      <c r="AB220" s="243" t="e">
        <f t="shared" ref="AB220" si="570">(AA220/Z220)*100</f>
        <v>#DIV/0!</v>
      </c>
      <c r="AC220" s="243">
        <f t="shared" ref="AC220:AD220" si="571">AC221+AC222+AC224</f>
        <v>0</v>
      </c>
      <c r="AD220" s="243">
        <f t="shared" si="571"/>
        <v>0</v>
      </c>
      <c r="AE220" s="243" t="e">
        <f t="shared" ref="AE220" si="572">(AD220/AC220)*100</f>
        <v>#DIV/0!</v>
      </c>
      <c r="AF220" s="243">
        <f t="shared" ref="AF220:AG220" si="573">AF221+AF222+AF224</f>
        <v>0</v>
      </c>
      <c r="AG220" s="243">
        <f t="shared" si="573"/>
        <v>0</v>
      </c>
      <c r="AH220" s="243" t="e">
        <f t="shared" si="416"/>
        <v>#DIV/0!</v>
      </c>
      <c r="AI220" s="243">
        <f t="shared" ref="AI220:AJ220" si="574">AI221+AI222+AI224</f>
        <v>1164.19</v>
      </c>
      <c r="AJ220" s="243">
        <f t="shared" si="574"/>
        <v>0</v>
      </c>
      <c r="AK220" s="243">
        <f t="shared" si="417"/>
        <v>0</v>
      </c>
      <c r="AL220" s="243">
        <f t="shared" ref="AL220:AM220" si="575">AL221+AL222+AL224</f>
        <v>0</v>
      </c>
      <c r="AM220" s="243">
        <f t="shared" si="575"/>
        <v>0</v>
      </c>
      <c r="AN220" s="243" t="e">
        <f t="shared" si="418"/>
        <v>#DIV/0!</v>
      </c>
      <c r="AO220" s="243">
        <f t="shared" ref="AO220:AP220" si="576">AO221+AO222+AO224</f>
        <v>0</v>
      </c>
      <c r="AP220" s="243">
        <f t="shared" si="576"/>
        <v>0</v>
      </c>
      <c r="AQ220" s="243" t="e">
        <f>(AP220/AO220)*100</f>
        <v>#DIV/0!</v>
      </c>
      <c r="AR220" s="252"/>
    </row>
    <row r="221" spans="1:44" ht="31.2">
      <c r="A221" s="318"/>
      <c r="B221" s="318"/>
      <c r="C221" s="317"/>
      <c r="D221" s="243" t="s">
        <v>2</v>
      </c>
      <c r="E221" s="243">
        <f>H221+K221+N221+Q221+T221+W221+Z221+AC221+AF221+AI221+AL221+AO221</f>
        <v>0</v>
      </c>
      <c r="F221" s="243">
        <f t="shared" ref="F221:F222" si="577">I221+L221+O221+R221+U221+X221+AA221+AD221+AG221+AJ221+AM221+AP221</f>
        <v>0</v>
      </c>
      <c r="G221" s="243" t="e">
        <f t="shared" si="407"/>
        <v>#DIV/0!</v>
      </c>
      <c r="H221" s="252">
        <v>0</v>
      </c>
      <c r="I221" s="252"/>
      <c r="J221" s="243" t="e">
        <f t="shared" si="408"/>
        <v>#DIV/0!</v>
      </c>
      <c r="K221" s="252">
        <v>0</v>
      </c>
      <c r="L221" s="252"/>
      <c r="M221" s="243" t="e">
        <f t="shared" si="409"/>
        <v>#DIV/0!</v>
      </c>
      <c r="N221" s="252">
        <v>0</v>
      </c>
      <c r="O221" s="252"/>
      <c r="P221" s="243" t="e">
        <f t="shared" si="410"/>
        <v>#DIV/0!</v>
      </c>
      <c r="Q221" s="252">
        <v>0</v>
      </c>
      <c r="R221" s="252"/>
      <c r="S221" s="243" t="e">
        <f t="shared" si="411"/>
        <v>#DIV/0!</v>
      </c>
      <c r="T221" s="252">
        <v>0</v>
      </c>
      <c r="U221" s="252"/>
      <c r="V221" s="243" t="e">
        <f t="shared" si="412"/>
        <v>#DIV/0!</v>
      </c>
      <c r="W221" s="252">
        <v>0</v>
      </c>
      <c r="X221" s="252"/>
      <c r="Y221" s="243" t="e">
        <f>(X221/W221)*100</f>
        <v>#DIV/0!</v>
      </c>
      <c r="Z221" s="252">
        <v>0</v>
      </c>
      <c r="AA221" s="252"/>
      <c r="AB221" s="243" t="e">
        <f>(AA221/Z221)*100</f>
        <v>#DIV/0!</v>
      </c>
      <c r="AC221" s="252">
        <v>0</v>
      </c>
      <c r="AD221" s="252"/>
      <c r="AE221" s="243" t="e">
        <f>(AD221/AC221)*100</f>
        <v>#DIV/0!</v>
      </c>
      <c r="AF221" s="252">
        <v>0</v>
      </c>
      <c r="AG221" s="252">
        <v>0</v>
      </c>
      <c r="AH221" s="243" t="e">
        <f t="shared" si="416"/>
        <v>#DIV/0!</v>
      </c>
      <c r="AI221" s="252">
        <v>0</v>
      </c>
      <c r="AJ221" s="252"/>
      <c r="AK221" s="243" t="e">
        <f t="shared" si="417"/>
        <v>#DIV/0!</v>
      </c>
      <c r="AL221" s="252">
        <v>0</v>
      </c>
      <c r="AM221" s="252"/>
      <c r="AN221" s="243" t="e">
        <f t="shared" si="418"/>
        <v>#DIV/0!</v>
      </c>
      <c r="AO221" s="252">
        <v>0</v>
      </c>
      <c r="AP221" s="252"/>
      <c r="AQ221" s="243" t="e">
        <f>(AP221/AO221)*100</f>
        <v>#DIV/0!</v>
      </c>
      <c r="AR221" s="252"/>
    </row>
    <row r="222" spans="1:44" ht="15.6">
      <c r="A222" s="318"/>
      <c r="B222" s="318"/>
      <c r="C222" s="317"/>
      <c r="D222" s="243" t="s">
        <v>43</v>
      </c>
      <c r="E222" s="243">
        <f t="shared" ref="E222:F224" si="578">H222+K222+N222+Q222+T222+W222+Z222+AC222+AF222+AI222+AL222+AO222</f>
        <v>1164.19</v>
      </c>
      <c r="F222" s="243">
        <f t="shared" si="577"/>
        <v>0</v>
      </c>
      <c r="G222" s="243">
        <f t="shared" si="407"/>
        <v>0</v>
      </c>
      <c r="H222" s="252">
        <v>0</v>
      </c>
      <c r="I222" s="252"/>
      <c r="J222" s="243" t="e">
        <f t="shared" si="408"/>
        <v>#DIV/0!</v>
      </c>
      <c r="K222" s="252">
        <v>0</v>
      </c>
      <c r="L222" s="252"/>
      <c r="M222" s="243" t="e">
        <f t="shared" si="409"/>
        <v>#DIV/0!</v>
      </c>
      <c r="N222" s="252">
        <v>0</v>
      </c>
      <c r="O222" s="252"/>
      <c r="P222" s="243" t="e">
        <f t="shared" si="410"/>
        <v>#DIV/0!</v>
      </c>
      <c r="Q222" s="252">
        <v>0</v>
      </c>
      <c r="R222" s="252"/>
      <c r="S222" s="243" t="e">
        <f t="shared" si="411"/>
        <v>#DIV/0!</v>
      </c>
      <c r="T222" s="252">
        <v>0</v>
      </c>
      <c r="U222" s="252"/>
      <c r="V222" s="243" t="e">
        <f t="shared" si="412"/>
        <v>#DIV/0!</v>
      </c>
      <c r="W222" s="252">
        <v>0</v>
      </c>
      <c r="X222" s="252"/>
      <c r="Y222" s="243" t="e">
        <f>(X222/W222)*100</f>
        <v>#DIV/0!</v>
      </c>
      <c r="Z222" s="252">
        <v>0</v>
      </c>
      <c r="AA222" s="252"/>
      <c r="AB222" s="243" t="e">
        <f>(AA222/Z222)*100</f>
        <v>#DIV/0!</v>
      </c>
      <c r="AC222" s="252">
        <v>0</v>
      </c>
      <c r="AD222" s="252"/>
      <c r="AE222" s="243" t="e">
        <f>(AD222/AC222)*100</f>
        <v>#DIV/0!</v>
      </c>
      <c r="AF222" s="252">
        <v>0</v>
      </c>
      <c r="AG222" s="252">
        <v>0</v>
      </c>
      <c r="AH222" s="243" t="e">
        <f t="shared" si="416"/>
        <v>#DIV/0!</v>
      </c>
      <c r="AI222" s="252">
        <v>1164.19</v>
      </c>
      <c r="AJ222" s="252"/>
      <c r="AK222" s="243">
        <f t="shared" si="417"/>
        <v>0</v>
      </c>
      <c r="AL222" s="252">
        <v>0</v>
      </c>
      <c r="AM222" s="252"/>
      <c r="AN222" s="243" t="e">
        <f t="shared" si="418"/>
        <v>#DIV/0!</v>
      </c>
      <c r="AO222" s="252">
        <v>0</v>
      </c>
      <c r="AP222" s="252"/>
      <c r="AQ222" s="243" t="e">
        <f>(AP222/AO222)*100</f>
        <v>#DIV/0!</v>
      </c>
      <c r="AR222" s="252"/>
    </row>
    <row r="223" spans="1:44" ht="46.8">
      <c r="A223" s="318"/>
      <c r="B223" s="318"/>
      <c r="C223" s="317"/>
      <c r="D223" s="243" t="s">
        <v>283</v>
      </c>
      <c r="E223" s="243">
        <f t="shared" si="578"/>
        <v>0</v>
      </c>
      <c r="F223" s="243">
        <f t="shared" ref="F223" si="579">I223+L223+O223+R223+U223+X223+AA223+AD223+AG223+AJ223+AP223</f>
        <v>0</v>
      </c>
      <c r="G223" s="243" t="e">
        <f t="shared" si="407"/>
        <v>#DIV/0!</v>
      </c>
      <c r="H223" s="252">
        <v>0</v>
      </c>
      <c r="I223" s="252"/>
      <c r="J223" s="243" t="e">
        <f t="shared" si="408"/>
        <v>#DIV/0!</v>
      </c>
      <c r="K223" s="252">
        <v>0</v>
      </c>
      <c r="L223" s="252"/>
      <c r="M223" s="243" t="e">
        <f t="shared" si="409"/>
        <v>#DIV/0!</v>
      </c>
      <c r="N223" s="252">
        <v>0</v>
      </c>
      <c r="O223" s="252"/>
      <c r="P223" s="243" t="e">
        <f t="shared" si="410"/>
        <v>#DIV/0!</v>
      </c>
      <c r="Q223" s="252">
        <v>0</v>
      </c>
      <c r="R223" s="252"/>
      <c r="S223" s="243" t="e">
        <f t="shared" si="411"/>
        <v>#DIV/0!</v>
      </c>
      <c r="T223" s="252">
        <v>0</v>
      </c>
      <c r="U223" s="252"/>
      <c r="V223" s="243" t="e">
        <f t="shared" si="412"/>
        <v>#DIV/0!</v>
      </c>
      <c r="W223" s="252">
        <v>0</v>
      </c>
      <c r="X223" s="252"/>
      <c r="Y223" s="243" t="e">
        <f>(X223/W223)*100</f>
        <v>#DIV/0!</v>
      </c>
      <c r="Z223" s="252">
        <v>0</v>
      </c>
      <c r="AA223" s="252"/>
      <c r="AB223" s="243" t="e">
        <f>(AA223/Z223)*100</f>
        <v>#DIV/0!</v>
      </c>
      <c r="AC223" s="252">
        <v>0</v>
      </c>
      <c r="AD223" s="252"/>
      <c r="AE223" s="243" t="e">
        <f>(AD223/AC223)*100</f>
        <v>#DIV/0!</v>
      </c>
      <c r="AF223" s="252">
        <v>0</v>
      </c>
      <c r="AG223" s="252">
        <v>0</v>
      </c>
      <c r="AH223" s="243" t="e">
        <f t="shared" si="416"/>
        <v>#DIV/0!</v>
      </c>
      <c r="AI223" s="252">
        <v>0</v>
      </c>
      <c r="AJ223" s="252"/>
      <c r="AK223" s="243" t="e">
        <f t="shared" si="417"/>
        <v>#DIV/0!</v>
      </c>
      <c r="AL223" s="252">
        <v>0</v>
      </c>
      <c r="AM223" s="252"/>
      <c r="AN223" s="243" t="e">
        <f t="shared" si="418"/>
        <v>#DIV/0!</v>
      </c>
      <c r="AO223" s="252">
        <v>0</v>
      </c>
      <c r="AP223" s="243"/>
      <c r="AQ223" s="243"/>
      <c r="AR223" s="252"/>
    </row>
    <row r="224" spans="1:44" ht="31.2">
      <c r="A224" s="318"/>
      <c r="B224" s="318"/>
      <c r="C224" s="317"/>
      <c r="D224" s="243" t="s">
        <v>288</v>
      </c>
      <c r="E224" s="243">
        <f t="shared" si="578"/>
        <v>0</v>
      </c>
      <c r="F224" s="243">
        <f t="shared" si="578"/>
        <v>0</v>
      </c>
      <c r="G224" s="243" t="e">
        <f t="shared" si="407"/>
        <v>#DIV/0!</v>
      </c>
      <c r="H224" s="252">
        <v>0</v>
      </c>
      <c r="I224" s="252"/>
      <c r="J224" s="243" t="e">
        <f t="shared" si="408"/>
        <v>#DIV/0!</v>
      </c>
      <c r="K224" s="252">
        <v>0</v>
      </c>
      <c r="L224" s="252"/>
      <c r="M224" s="243" t="e">
        <f t="shared" si="409"/>
        <v>#DIV/0!</v>
      </c>
      <c r="N224" s="252">
        <v>0</v>
      </c>
      <c r="O224" s="252"/>
      <c r="P224" s="243" t="e">
        <f t="shared" si="410"/>
        <v>#DIV/0!</v>
      </c>
      <c r="Q224" s="252">
        <v>0</v>
      </c>
      <c r="R224" s="252"/>
      <c r="S224" s="243" t="e">
        <f t="shared" si="411"/>
        <v>#DIV/0!</v>
      </c>
      <c r="T224" s="252">
        <v>0</v>
      </c>
      <c r="U224" s="252"/>
      <c r="V224" s="243" t="e">
        <f t="shared" si="412"/>
        <v>#DIV/0!</v>
      </c>
      <c r="W224" s="252">
        <v>0</v>
      </c>
      <c r="X224" s="252"/>
      <c r="Y224" s="243" t="e">
        <f>(X224/W224)*100</f>
        <v>#DIV/0!</v>
      </c>
      <c r="Z224" s="252">
        <v>0</v>
      </c>
      <c r="AA224" s="252"/>
      <c r="AB224" s="243" t="e">
        <f>(AA224/Z224)*100</f>
        <v>#DIV/0!</v>
      </c>
      <c r="AC224" s="252">
        <v>0</v>
      </c>
      <c r="AD224" s="252"/>
      <c r="AE224" s="243" t="e">
        <f>(AD224/AC224)*100</f>
        <v>#DIV/0!</v>
      </c>
      <c r="AF224" s="252">
        <v>0</v>
      </c>
      <c r="AG224" s="252">
        <v>0</v>
      </c>
      <c r="AH224" s="243" t="e">
        <f t="shared" si="416"/>
        <v>#DIV/0!</v>
      </c>
      <c r="AI224" s="252">
        <v>0</v>
      </c>
      <c r="AJ224" s="252"/>
      <c r="AK224" s="243" t="e">
        <f t="shared" si="417"/>
        <v>#DIV/0!</v>
      </c>
      <c r="AL224" s="252">
        <v>0</v>
      </c>
      <c r="AM224" s="252"/>
      <c r="AN224" s="243" t="e">
        <f t="shared" si="418"/>
        <v>#DIV/0!</v>
      </c>
      <c r="AO224" s="252">
        <v>0</v>
      </c>
      <c r="AP224" s="252"/>
      <c r="AQ224" s="243" t="e">
        <f>(AP224/AO224)*100</f>
        <v>#DIV/0!</v>
      </c>
      <c r="AR224" s="252"/>
    </row>
    <row r="225" spans="1:44" ht="15.6" hidden="1">
      <c r="A225" s="318" t="s">
        <v>432</v>
      </c>
      <c r="B225" s="318" t="s">
        <v>405</v>
      </c>
      <c r="C225" s="317" t="s">
        <v>318</v>
      </c>
      <c r="D225" s="243" t="s">
        <v>287</v>
      </c>
      <c r="E225" s="243">
        <f>E226+E227+E229</f>
        <v>0</v>
      </c>
      <c r="F225" s="243">
        <f t="shared" ref="F225:AP225" si="580">F226+F227+F229</f>
        <v>0</v>
      </c>
      <c r="G225" s="243" t="e">
        <f t="shared" si="407"/>
        <v>#DIV/0!</v>
      </c>
      <c r="H225" s="243">
        <f t="shared" si="580"/>
        <v>0</v>
      </c>
      <c r="I225" s="243">
        <f t="shared" si="580"/>
        <v>0</v>
      </c>
      <c r="J225" s="243" t="e">
        <f t="shared" si="408"/>
        <v>#DIV/0!</v>
      </c>
      <c r="K225" s="243">
        <f t="shared" ref="K225" si="581">K226+K227+K229</f>
        <v>0</v>
      </c>
      <c r="L225" s="243">
        <f t="shared" si="580"/>
        <v>0</v>
      </c>
      <c r="M225" s="243" t="e">
        <f t="shared" si="409"/>
        <v>#DIV/0!</v>
      </c>
      <c r="N225" s="243">
        <f t="shared" ref="N225" si="582">N226+N227+N229</f>
        <v>0</v>
      </c>
      <c r="O225" s="243">
        <f t="shared" si="580"/>
        <v>0</v>
      </c>
      <c r="P225" s="243" t="e">
        <f t="shared" si="410"/>
        <v>#DIV/0!</v>
      </c>
      <c r="Q225" s="243">
        <f t="shared" ref="Q225" si="583">Q226+Q227+Q229</f>
        <v>0</v>
      </c>
      <c r="R225" s="243">
        <f t="shared" si="580"/>
        <v>0</v>
      </c>
      <c r="S225" s="243" t="e">
        <f t="shared" si="411"/>
        <v>#DIV/0!</v>
      </c>
      <c r="T225" s="243">
        <f t="shared" ref="T225" si="584">T226+T227+T229</f>
        <v>0</v>
      </c>
      <c r="U225" s="243">
        <f t="shared" si="580"/>
        <v>0</v>
      </c>
      <c r="V225" s="243" t="e">
        <f t="shared" si="412"/>
        <v>#DIV/0!</v>
      </c>
      <c r="W225" s="243">
        <f t="shared" ref="W225" si="585">W226+W227+W229</f>
        <v>0</v>
      </c>
      <c r="X225" s="243">
        <f t="shared" si="580"/>
        <v>0</v>
      </c>
      <c r="Y225" s="243" t="e">
        <f t="shared" ref="Y225:Y457" si="586">(X225/W225)*100</f>
        <v>#DIV/0!</v>
      </c>
      <c r="Z225" s="243">
        <f t="shared" ref="Z225" si="587">Z226+Z227+Z229</f>
        <v>0</v>
      </c>
      <c r="AA225" s="243">
        <f t="shared" si="580"/>
        <v>0</v>
      </c>
      <c r="AB225" s="243" t="e">
        <f t="shared" ref="AB225:AB606" si="588">(AA225/Z225)*100</f>
        <v>#DIV/0!</v>
      </c>
      <c r="AC225" s="243">
        <f t="shared" si="580"/>
        <v>0</v>
      </c>
      <c r="AD225" s="243">
        <f t="shared" si="580"/>
        <v>0</v>
      </c>
      <c r="AE225" s="243" t="e">
        <f t="shared" ref="AE225:AE457" si="589">(AD225/AC225)*100</f>
        <v>#DIV/0!</v>
      </c>
      <c r="AF225" s="243">
        <f t="shared" si="580"/>
        <v>0</v>
      </c>
      <c r="AG225" s="243">
        <f t="shared" si="580"/>
        <v>0</v>
      </c>
      <c r="AH225" s="243" t="e">
        <f t="shared" si="416"/>
        <v>#DIV/0!</v>
      </c>
      <c r="AI225" s="243">
        <f t="shared" si="580"/>
        <v>0</v>
      </c>
      <c r="AJ225" s="243">
        <f t="shared" si="580"/>
        <v>0</v>
      </c>
      <c r="AK225" s="243" t="e">
        <f t="shared" si="417"/>
        <v>#DIV/0!</v>
      </c>
      <c r="AL225" s="243">
        <f t="shared" si="580"/>
        <v>0</v>
      </c>
      <c r="AM225" s="243">
        <f t="shared" si="580"/>
        <v>0</v>
      </c>
      <c r="AN225" s="243" t="e">
        <f t="shared" si="418"/>
        <v>#DIV/0!</v>
      </c>
      <c r="AO225" s="243">
        <f t="shared" si="580"/>
        <v>0</v>
      </c>
      <c r="AP225" s="243">
        <f t="shared" si="580"/>
        <v>0</v>
      </c>
      <c r="AQ225" s="243" t="e">
        <f t="shared" ref="AQ225:AQ457" si="590">(AP225/AO225)*100</f>
        <v>#DIV/0!</v>
      </c>
      <c r="AR225" s="252"/>
    </row>
    <row r="226" spans="1:44" ht="31.2" hidden="1">
      <c r="A226" s="318"/>
      <c r="B226" s="318"/>
      <c r="C226" s="317"/>
      <c r="D226" s="243" t="s">
        <v>2</v>
      </c>
      <c r="E226" s="243">
        <f>H226+K226+N226+Q226+T226+W226+Z226+AC226+AF226+AI226+AL226+AO226</f>
        <v>0</v>
      </c>
      <c r="F226" s="243">
        <f t="shared" ref="F226:F229" si="591">I226+L226+O226+R226+U226+X226+AA226+AD226+AG226+AJ226+AM226+AP226</f>
        <v>0</v>
      </c>
      <c r="G226" s="243" t="e">
        <f t="shared" si="407"/>
        <v>#DIV/0!</v>
      </c>
      <c r="H226" s="252">
        <v>0</v>
      </c>
      <c r="I226" s="252"/>
      <c r="J226" s="243" t="e">
        <f t="shared" si="408"/>
        <v>#DIV/0!</v>
      </c>
      <c r="K226" s="252">
        <v>0</v>
      </c>
      <c r="L226" s="252"/>
      <c r="M226" s="243" t="e">
        <f t="shared" si="409"/>
        <v>#DIV/0!</v>
      </c>
      <c r="N226" s="252">
        <v>0</v>
      </c>
      <c r="O226" s="252"/>
      <c r="P226" s="243" t="e">
        <f t="shared" si="410"/>
        <v>#DIV/0!</v>
      </c>
      <c r="Q226" s="252">
        <v>0</v>
      </c>
      <c r="R226" s="252"/>
      <c r="S226" s="243" t="e">
        <f t="shared" si="411"/>
        <v>#DIV/0!</v>
      </c>
      <c r="T226" s="252">
        <v>0</v>
      </c>
      <c r="U226" s="252"/>
      <c r="V226" s="243" t="e">
        <f t="shared" si="412"/>
        <v>#DIV/0!</v>
      </c>
      <c r="W226" s="252">
        <v>0</v>
      </c>
      <c r="X226" s="252"/>
      <c r="Y226" s="243" t="e">
        <f>(X226/W226)*100</f>
        <v>#DIV/0!</v>
      </c>
      <c r="Z226" s="252">
        <v>0</v>
      </c>
      <c r="AA226" s="252"/>
      <c r="AB226" s="243" t="e">
        <f>(AA226/Z226)*100</f>
        <v>#DIV/0!</v>
      </c>
      <c r="AC226" s="252">
        <v>0</v>
      </c>
      <c r="AD226" s="252"/>
      <c r="AE226" s="243" t="e">
        <f>(AD226/AC226)*100</f>
        <v>#DIV/0!</v>
      </c>
      <c r="AF226" s="252">
        <v>0</v>
      </c>
      <c r="AG226" s="252">
        <v>0</v>
      </c>
      <c r="AH226" s="243" t="e">
        <f t="shared" si="416"/>
        <v>#DIV/0!</v>
      </c>
      <c r="AI226" s="252">
        <v>0</v>
      </c>
      <c r="AJ226" s="252"/>
      <c r="AK226" s="243" t="e">
        <f t="shared" si="417"/>
        <v>#DIV/0!</v>
      </c>
      <c r="AL226" s="252">
        <v>0</v>
      </c>
      <c r="AM226" s="252"/>
      <c r="AN226" s="243" t="e">
        <f t="shared" si="418"/>
        <v>#DIV/0!</v>
      </c>
      <c r="AO226" s="252">
        <v>0</v>
      </c>
      <c r="AP226" s="252"/>
      <c r="AQ226" s="243" t="e">
        <f t="shared" si="590"/>
        <v>#DIV/0!</v>
      </c>
      <c r="AR226" s="252"/>
    </row>
    <row r="227" spans="1:44" ht="15.6" hidden="1">
      <c r="A227" s="318"/>
      <c r="B227" s="318"/>
      <c r="C227" s="317"/>
      <c r="D227" s="243" t="s">
        <v>43</v>
      </c>
      <c r="E227" s="243">
        <f t="shared" ref="E227:E229" si="592">H227+K227+N227+Q227+T227+W227+Z227+AC227+AF227+AI227+AL227+AO227</f>
        <v>0</v>
      </c>
      <c r="F227" s="243">
        <f t="shared" si="591"/>
        <v>0</v>
      </c>
      <c r="G227" s="243" t="e">
        <f t="shared" si="407"/>
        <v>#DIV/0!</v>
      </c>
      <c r="H227" s="252">
        <v>0</v>
      </c>
      <c r="I227" s="252"/>
      <c r="J227" s="243" t="e">
        <f t="shared" si="408"/>
        <v>#DIV/0!</v>
      </c>
      <c r="K227" s="252">
        <v>0</v>
      </c>
      <c r="L227" s="252"/>
      <c r="M227" s="243" t="e">
        <f t="shared" si="409"/>
        <v>#DIV/0!</v>
      </c>
      <c r="N227" s="252">
        <v>0</v>
      </c>
      <c r="O227" s="252"/>
      <c r="P227" s="243" t="e">
        <f t="shared" si="410"/>
        <v>#DIV/0!</v>
      </c>
      <c r="Q227" s="252">
        <v>0</v>
      </c>
      <c r="R227" s="252"/>
      <c r="S227" s="243" t="e">
        <f t="shared" si="411"/>
        <v>#DIV/0!</v>
      </c>
      <c r="T227" s="252">
        <v>0</v>
      </c>
      <c r="U227" s="252"/>
      <c r="V227" s="243" t="e">
        <f t="shared" si="412"/>
        <v>#DIV/0!</v>
      </c>
      <c r="W227" s="252">
        <v>0</v>
      </c>
      <c r="X227" s="252"/>
      <c r="Y227" s="243" t="e">
        <f>(X227/W227)*100</f>
        <v>#DIV/0!</v>
      </c>
      <c r="Z227" s="252">
        <v>0</v>
      </c>
      <c r="AA227" s="252"/>
      <c r="AB227" s="243" t="e">
        <f>(AA227/Z227)*100</f>
        <v>#DIV/0!</v>
      </c>
      <c r="AC227" s="252">
        <v>0</v>
      </c>
      <c r="AD227" s="252"/>
      <c r="AE227" s="243" t="e">
        <f>(AD227/AC227)*100</f>
        <v>#DIV/0!</v>
      </c>
      <c r="AF227" s="252">
        <v>0</v>
      </c>
      <c r="AG227" s="252">
        <v>0</v>
      </c>
      <c r="AH227" s="243" t="e">
        <f t="shared" si="416"/>
        <v>#DIV/0!</v>
      </c>
      <c r="AI227" s="252">
        <v>0</v>
      </c>
      <c r="AJ227" s="252"/>
      <c r="AK227" s="243" t="e">
        <f t="shared" si="417"/>
        <v>#DIV/0!</v>
      </c>
      <c r="AL227" s="252">
        <v>0</v>
      </c>
      <c r="AM227" s="252"/>
      <c r="AN227" s="243" t="e">
        <f t="shared" si="418"/>
        <v>#DIV/0!</v>
      </c>
      <c r="AO227" s="252">
        <v>0</v>
      </c>
      <c r="AP227" s="252"/>
      <c r="AQ227" s="243" t="e">
        <f t="shared" si="590"/>
        <v>#DIV/0!</v>
      </c>
      <c r="AR227" s="252"/>
    </row>
    <row r="228" spans="1:44" ht="46.8" hidden="1">
      <c r="A228" s="318"/>
      <c r="B228" s="318"/>
      <c r="C228" s="317"/>
      <c r="D228" s="243" t="s">
        <v>283</v>
      </c>
      <c r="E228" s="243">
        <f t="shared" si="592"/>
        <v>0</v>
      </c>
      <c r="F228" s="243">
        <f t="shared" ref="F228" si="593">I228+L228+O228+R228+U228+X228+AA228+AD228+AG228+AJ228+AP228</f>
        <v>0</v>
      </c>
      <c r="G228" s="243" t="e">
        <f t="shared" si="407"/>
        <v>#DIV/0!</v>
      </c>
      <c r="H228" s="252">
        <v>0</v>
      </c>
      <c r="I228" s="252"/>
      <c r="J228" s="243" t="e">
        <f t="shared" si="408"/>
        <v>#DIV/0!</v>
      </c>
      <c r="K228" s="252">
        <v>0</v>
      </c>
      <c r="L228" s="252"/>
      <c r="M228" s="243" t="e">
        <f t="shared" si="409"/>
        <v>#DIV/0!</v>
      </c>
      <c r="N228" s="252">
        <v>0</v>
      </c>
      <c r="O228" s="252"/>
      <c r="P228" s="243" t="e">
        <f t="shared" si="410"/>
        <v>#DIV/0!</v>
      </c>
      <c r="Q228" s="252">
        <v>0</v>
      </c>
      <c r="R228" s="252"/>
      <c r="S228" s="243" t="e">
        <f t="shared" si="411"/>
        <v>#DIV/0!</v>
      </c>
      <c r="T228" s="252">
        <v>0</v>
      </c>
      <c r="U228" s="252"/>
      <c r="V228" s="243" t="e">
        <f t="shared" si="412"/>
        <v>#DIV/0!</v>
      </c>
      <c r="W228" s="252">
        <v>0</v>
      </c>
      <c r="X228" s="252"/>
      <c r="Y228" s="243" t="e">
        <f>(X228/W228)*100</f>
        <v>#DIV/0!</v>
      </c>
      <c r="Z228" s="252">
        <v>0</v>
      </c>
      <c r="AA228" s="252"/>
      <c r="AB228" s="243" t="e">
        <f>(AA228/Z228)*100</f>
        <v>#DIV/0!</v>
      </c>
      <c r="AC228" s="252">
        <v>0</v>
      </c>
      <c r="AD228" s="252"/>
      <c r="AE228" s="243" t="e">
        <f>(AD228/AC228)*100</f>
        <v>#DIV/0!</v>
      </c>
      <c r="AF228" s="252">
        <v>0</v>
      </c>
      <c r="AG228" s="252">
        <v>0</v>
      </c>
      <c r="AH228" s="243" t="e">
        <f t="shared" si="416"/>
        <v>#DIV/0!</v>
      </c>
      <c r="AI228" s="252">
        <v>0</v>
      </c>
      <c r="AJ228" s="252"/>
      <c r="AK228" s="243" t="e">
        <f t="shared" si="417"/>
        <v>#DIV/0!</v>
      </c>
      <c r="AL228" s="252">
        <v>0</v>
      </c>
      <c r="AM228" s="252"/>
      <c r="AN228" s="243" t="e">
        <f t="shared" si="418"/>
        <v>#DIV/0!</v>
      </c>
      <c r="AO228" s="252">
        <v>0</v>
      </c>
      <c r="AP228" s="243"/>
      <c r="AQ228" s="243"/>
      <c r="AR228" s="252"/>
    </row>
    <row r="229" spans="1:44" ht="31.2" hidden="1">
      <c r="A229" s="318"/>
      <c r="B229" s="318"/>
      <c r="C229" s="317"/>
      <c r="D229" s="243" t="s">
        <v>288</v>
      </c>
      <c r="E229" s="243">
        <f t="shared" si="592"/>
        <v>0</v>
      </c>
      <c r="F229" s="243">
        <f t="shared" si="591"/>
        <v>0</v>
      </c>
      <c r="G229" s="243" t="e">
        <f t="shared" si="407"/>
        <v>#DIV/0!</v>
      </c>
      <c r="H229" s="252">
        <v>0</v>
      </c>
      <c r="I229" s="252"/>
      <c r="J229" s="243" t="e">
        <f t="shared" si="408"/>
        <v>#DIV/0!</v>
      </c>
      <c r="K229" s="252">
        <v>0</v>
      </c>
      <c r="L229" s="252"/>
      <c r="M229" s="243" t="e">
        <f t="shared" si="409"/>
        <v>#DIV/0!</v>
      </c>
      <c r="N229" s="252">
        <v>0</v>
      </c>
      <c r="O229" s="252"/>
      <c r="P229" s="243" t="e">
        <f t="shared" si="410"/>
        <v>#DIV/0!</v>
      </c>
      <c r="Q229" s="252">
        <v>0</v>
      </c>
      <c r="R229" s="252"/>
      <c r="S229" s="243" t="e">
        <f t="shared" si="411"/>
        <v>#DIV/0!</v>
      </c>
      <c r="T229" s="252">
        <v>0</v>
      </c>
      <c r="U229" s="252"/>
      <c r="V229" s="243" t="e">
        <f t="shared" si="412"/>
        <v>#DIV/0!</v>
      </c>
      <c r="W229" s="252">
        <v>0</v>
      </c>
      <c r="X229" s="252"/>
      <c r="Y229" s="243" t="e">
        <f>(X229/W229)*100</f>
        <v>#DIV/0!</v>
      </c>
      <c r="Z229" s="252">
        <v>0</v>
      </c>
      <c r="AA229" s="252"/>
      <c r="AB229" s="243" t="e">
        <f>(AA229/Z229)*100</f>
        <v>#DIV/0!</v>
      </c>
      <c r="AC229" s="252">
        <v>0</v>
      </c>
      <c r="AD229" s="252"/>
      <c r="AE229" s="243" t="e">
        <f>(AD229/AC229)*100</f>
        <v>#DIV/0!</v>
      </c>
      <c r="AF229" s="252">
        <v>0</v>
      </c>
      <c r="AG229" s="252">
        <v>0</v>
      </c>
      <c r="AH229" s="243" t="e">
        <f t="shared" si="416"/>
        <v>#DIV/0!</v>
      </c>
      <c r="AI229" s="252">
        <v>0</v>
      </c>
      <c r="AJ229" s="252"/>
      <c r="AK229" s="243" t="e">
        <f t="shared" si="417"/>
        <v>#DIV/0!</v>
      </c>
      <c r="AL229" s="252">
        <v>0</v>
      </c>
      <c r="AM229" s="252"/>
      <c r="AN229" s="243" t="e">
        <f t="shared" si="418"/>
        <v>#DIV/0!</v>
      </c>
      <c r="AO229" s="252">
        <v>0</v>
      </c>
      <c r="AP229" s="252"/>
      <c r="AQ229" s="243" t="e">
        <f t="shared" si="590"/>
        <v>#DIV/0!</v>
      </c>
      <c r="AR229" s="252"/>
    </row>
    <row r="230" spans="1:44" ht="15.6">
      <c r="A230" s="318" t="s">
        <v>433</v>
      </c>
      <c r="B230" s="318" t="s">
        <v>404</v>
      </c>
      <c r="C230" s="317" t="s">
        <v>318</v>
      </c>
      <c r="D230" s="243" t="s">
        <v>287</v>
      </c>
      <c r="E230" s="243">
        <f>E231+E232+E234</f>
        <v>556.87</v>
      </c>
      <c r="F230" s="243">
        <f t="shared" ref="F230" si="594">F231+F232+F234</f>
        <v>0</v>
      </c>
      <c r="G230" s="243">
        <f t="shared" si="407"/>
        <v>0</v>
      </c>
      <c r="H230" s="243">
        <f t="shared" ref="H230:I230" si="595">H231+H232+H234</f>
        <v>0</v>
      </c>
      <c r="I230" s="243">
        <f t="shared" si="595"/>
        <v>0</v>
      </c>
      <c r="J230" s="243" t="e">
        <f t="shared" si="408"/>
        <v>#DIV/0!</v>
      </c>
      <c r="K230" s="243">
        <f t="shared" ref="K230:L230" si="596">K231+K232+K234</f>
        <v>0</v>
      </c>
      <c r="L230" s="243">
        <f t="shared" si="596"/>
        <v>0</v>
      </c>
      <c r="M230" s="243" t="e">
        <f t="shared" si="409"/>
        <v>#DIV/0!</v>
      </c>
      <c r="N230" s="243">
        <f t="shared" ref="N230:O230" si="597">N231+N232+N234</f>
        <v>0</v>
      </c>
      <c r="O230" s="243">
        <f t="shared" si="597"/>
        <v>0</v>
      </c>
      <c r="P230" s="243" t="e">
        <f t="shared" si="410"/>
        <v>#DIV/0!</v>
      </c>
      <c r="Q230" s="243">
        <f t="shared" ref="Q230:R230" si="598">Q231+Q232+Q234</f>
        <v>0</v>
      </c>
      <c r="R230" s="243">
        <f t="shared" si="598"/>
        <v>0</v>
      </c>
      <c r="S230" s="243" t="e">
        <f t="shared" si="411"/>
        <v>#DIV/0!</v>
      </c>
      <c r="T230" s="243">
        <f t="shared" ref="T230:U230" si="599">T231+T232+T234</f>
        <v>0</v>
      </c>
      <c r="U230" s="243">
        <f t="shared" si="599"/>
        <v>0</v>
      </c>
      <c r="V230" s="243" t="e">
        <f t="shared" si="412"/>
        <v>#DIV/0!</v>
      </c>
      <c r="W230" s="243">
        <f t="shared" ref="W230:X230" si="600">W231+W232+W234</f>
        <v>0</v>
      </c>
      <c r="X230" s="243">
        <f t="shared" si="600"/>
        <v>0</v>
      </c>
      <c r="Y230" s="243" t="e">
        <f t="shared" si="586"/>
        <v>#DIV/0!</v>
      </c>
      <c r="Z230" s="243">
        <f t="shared" ref="Z230:AA230" si="601">Z231+Z232+Z234</f>
        <v>0</v>
      </c>
      <c r="AA230" s="243">
        <f t="shared" si="601"/>
        <v>0</v>
      </c>
      <c r="AB230" s="243" t="e">
        <f t="shared" si="588"/>
        <v>#DIV/0!</v>
      </c>
      <c r="AC230" s="243">
        <f t="shared" ref="AC230:AD230" si="602">AC231+AC232+AC234</f>
        <v>0</v>
      </c>
      <c r="AD230" s="243">
        <f t="shared" si="602"/>
        <v>0</v>
      </c>
      <c r="AE230" s="243" t="e">
        <f t="shared" si="589"/>
        <v>#DIV/0!</v>
      </c>
      <c r="AF230" s="243">
        <f t="shared" ref="AF230:AG230" si="603">AF231+AF232+AF234</f>
        <v>0</v>
      </c>
      <c r="AG230" s="243">
        <f t="shared" si="603"/>
        <v>0</v>
      </c>
      <c r="AH230" s="243" t="e">
        <f t="shared" si="416"/>
        <v>#DIV/0!</v>
      </c>
      <c r="AI230" s="243">
        <f t="shared" ref="AI230:AJ230" si="604">AI231+AI232+AI234</f>
        <v>556.87</v>
      </c>
      <c r="AJ230" s="243">
        <f t="shared" si="604"/>
        <v>0</v>
      </c>
      <c r="AK230" s="243">
        <f t="shared" si="417"/>
        <v>0</v>
      </c>
      <c r="AL230" s="243">
        <f t="shared" ref="AL230:AM230" si="605">AL231+AL232+AL234</f>
        <v>0</v>
      </c>
      <c r="AM230" s="243">
        <f t="shared" si="605"/>
        <v>0</v>
      </c>
      <c r="AN230" s="243" t="e">
        <f t="shared" si="418"/>
        <v>#DIV/0!</v>
      </c>
      <c r="AO230" s="243">
        <f t="shared" ref="AO230:AP230" si="606">AO231+AO232+AO234</f>
        <v>0</v>
      </c>
      <c r="AP230" s="243">
        <f t="shared" si="606"/>
        <v>0</v>
      </c>
      <c r="AQ230" s="243" t="e">
        <f t="shared" si="590"/>
        <v>#DIV/0!</v>
      </c>
      <c r="AR230" s="252"/>
    </row>
    <row r="231" spans="1:44" ht="31.2">
      <c r="A231" s="318"/>
      <c r="B231" s="318"/>
      <c r="C231" s="317"/>
      <c r="D231" s="243" t="s">
        <v>2</v>
      </c>
      <c r="E231" s="243">
        <f>H231+K231+N231+Q231+T231+W231+Z231+AC231+AF231+AI231+AL231+AO231</f>
        <v>0</v>
      </c>
      <c r="F231" s="243">
        <f t="shared" ref="F231:F232" si="607">I231+L231+O231+R231+U231+X231+AA231+AD231+AG231+AJ231+AM231+AP231</f>
        <v>0</v>
      </c>
      <c r="G231" s="243" t="e">
        <f t="shared" si="407"/>
        <v>#DIV/0!</v>
      </c>
      <c r="H231" s="252">
        <v>0</v>
      </c>
      <c r="I231" s="252"/>
      <c r="J231" s="243" t="e">
        <f t="shared" si="408"/>
        <v>#DIV/0!</v>
      </c>
      <c r="K231" s="252">
        <v>0</v>
      </c>
      <c r="L231" s="252"/>
      <c r="M231" s="243" t="e">
        <f t="shared" si="409"/>
        <v>#DIV/0!</v>
      </c>
      <c r="N231" s="252">
        <v>0</v>
      </c>
      <c r="O231" s="252"/>
      <c r="P231" s="243" t="e">
        <f t="shared" si="410"/>
        <v>#DIV/0!</v>
      </c>
      <c r="Q231" s="252">
        <v>0</v>
      </c>
      <c r="R231" s="252"/>
      <c r="S231" s="243" t="e">
        <f t="shared" si="411"/>
        <v>#DIV/0!</v>
      </c>
      <c r="T231" s="252">
        <v>0</v>
      </c>
      <c r="U231" s="252"/>
      <c r="V231" s="243" t="e">
        <f t="shared" si="412"/>
        <v>#DIV/0!</v>
      </c>
      <c r="W231" s="252">
        <v>0</v>
      </c>
      <c r="X231" s="252"/>
      <c r="Y231" s="243" t="e">
        <f t="shared" si="586"/>
        <v>#DIV/0!</v>
      </c>
      <c r="Z231" s="252">
        <v>0</v>
      </c>
      <c r="AA231" s="252"/>
      <c r="AB231" s="243" t="e">
        <f t="shared" si="588"/>
        <v>#DIV/0!</v>
      </c>
      <c r="AC231" s="252">
        <v>0</v>
      </c>
      <c r="AD231" s="252"/>
      <c r="AE231" s="243" t="e">
        <f t="shared" si="589"/>
        <v>#DIV/0!</v>
      </c>
      <c r="AF231" s="252">
        <v>0</v>
      </c>
      <c r="AG231" s="252">
        <v>0</v>
      </c>
      <c r="AH231" s="243" t="e">
        <f t="shared" si="416"/>
        <v>#DIV/0!</v>
      </c>
      <c r="AI231" s="252">
        <v>0</v>
      </c>
      <c r="AJ231" s="252"/>
      <c r="AK231" s="243" t="e">
        <f t="shared" si="417"/>
        <v>#DIV/0!</v>
      </c>
      <c r="AL231" s="252">
        <v>0</v>
      </c>
      <c r="AM231" s="252"/>
      <c r="AN231" s="243" t="e">
        <f t="shared" si="418"/>
        <v>#DIV/0!</v>
      </c>
      <c r="AO231" s="252">
        <v>0</v>
      </c>
      <c r="AP231" s="252"/>
      <c r="AQ231" s="243" t="e">
        <f t="shared" si="590"/>
        <v>#DIV/0!</v>
      </c>
      <c r="AR231" s="252"/>
    </row>
    <row r="232" spans="1:44" ht="15.6">
      <c r="A232" s="318"/>
      <c r="B232" s="318"/>
      <c r="C232" s="317"/>
      <c r="D232" s="243" t="s">
        <v>43</v>
      </c>
      <c r="E232" s="243">
        <f t="shared" ref="E232:F234" si="608">H232+K232+N232+Q232+T232+W232+Z232+AC232+AF232+AI232+AL232+AO232</f>
        <v>556.87</v>
      </c>
      <c r="F232" s="243">
        <f t="shared" si="607"/>
        <v>0</v>
      </c>
      <c r="G232" s="243">
        <f t="shared" si="407"/>
        <v>0</v>
      </c>
      <c r="H232" s="252">
        <v>0</v>
      </c>
      <c r="I232" s="252"/>
      <c r="J232" s="243" t="e">
        <f t="shared" si="408"/>
        <v>#DIV/0!</v>
      </c>
      <c r="K232" s="252">
        <v>0</v>
      </c>
      <c r="L232" s="252"/>
      <c r="M232" s="243" t="e">
        <f t="shared" si="409"/>
        <v>#DIV/0!</v>
      </c>
      <c r="N232" s="252">
        <v>0</v>
      </c>
      <c r="O232" s="252"/>
      <c r="P232" s="243" t="e">
        <f t="shared" si="410"/>
        <v>#DIV/0!</v>
      </c>
      <c r="Q232" s="252">
        <v>0</v>
      </c>
      <c r="R232" s="252"/>
      <c r="S232" s="243" t="e">
        <f t="shared" si="411"/>
        <v>#DIV/0!</v>
      </c>
      <c r="T232" s="252">
        <v>0</v>
      </c>
      <c r="U232" s="252"/>
      <c r="V232" s="243" t="e">
        <f t="shared" si="412"/>
        <v>#DIV/0!</v>
      </c>
      <c r="W232" s="252">
        <v>0</v>
      </c>
      <c r="X232" s="252"/>
      <c r="Y232" s="243" t="e">
        <f t="shared" si="586"/>
        <v>#DIV/0!</v>
      </c>
      <c r="Z232" s="252">
        <v>0</v>
      </c>
      <c r="AA232" s="252"/>
      <c r="AB232" s="243" t="e">
        <f t="shared" si="588"/>
        <v>#DIV/0!</v>
      </c>
      <c r="AC232" s="252">
        <v>0</v>
      </c>
      <c r="AD232" s="252"/>
      <c r="AE232" s="243" t="e">
        <f t="shared" si="589"/>
        <v>#DIV/0!</v>
      </c>
      <c r="AF232" s="252">
        <v>0</v>
      </c>
      <c r="AG232" s="252">
        <v>0</v>
      </c>
      <c r="AH232" s="243" t="e">
        <f t="shared" si="416"/>
        <v>#DIV/0!</v>
      </c>
      <c r="AI232" s="252">
        <v>556.87</v>
      </c>
      <c r="AJ232" s="252"/>
      <c r="AK232" s="243">
        <f t="shared" si="417"/>
        <v>0</v>
      </c>
      <c r="AL232" s="252">
        <v>0</v>
      </c>
      <c r="AM232" s="252"/>
      <c r="AN232" s="243" t="e">
        <f t="shared" si="418"/>
        <v>#DIV/0!</v>
      </c>
      <c r="AO232" s="252">
        <v>0</v>
      </c>
      <c r="AP232" s="252"/>
      <c r="AQ232" s="243" t="e">
        <f t="shared" si="590"/>
        <v>#DIV/0!</v>
      </c>
      <c r="AR232" s="252"/>
    </row>
    <row r="233" spans="1:44" ht="46.8">
      <c r="A233" s="318"/>
      <c r="B233" s="318"/>
      <c r="C233" s="317"/>
      <c r="D233" s="243" t="s">
        <v>283</v>
      </c>
      <c r="E233" s="243">
        <f t="shared" si="608"/>
        <v>0</v>
      </c>
      <c r="F233" s="243">
        <f t="shared" ref="F233" si="609">I233+L233+O233+R233+U233+X233+AA233+AD233+AG233+AJ233+AP233</f>
        <v>0</v>
      </c>
      <c r="G233" s="243" t="e">
        <f t="shared" si="407"/>
        <v>#DIV/0!</v>
      </c>
      <c r="H233" s="252">
        <v>0</v>
      </c>
      <c r="I233" s="252"/>
      <c r="J233" s="243" t="e">
        <f t="shared" si="408"/>
        <v>#DIV/0!</v>
      </c>
      <c r="K233" s="252">
        <v>0</v>
      </c>
      <c r="L233" s="252"/>
      <c r="M233" s="243" t="e">
        <f t="shared" si="409"/>
        <v>#DIV/0!</v>
      </c>
      <c r="N233" s="252">
        <v>0</v>
      </c>
      <c r="O233" s="252"/>
      <c r="P233" s="243" t="e">
        <f t="shared" si="410"/>
        <v>#DIV/0!</v>
      </c>
      <c r="Q233" s="252">
        <v>0</v>
      </c>
      <c r="R233" s="252"/>
      <c r="S233" s="243" t="e">
        <f t="shared" si="411"/>
        <v>#DIV/0!</v>
      </c>
      <c r="T233" s="252">
        <v>0</v>
      </c>
      <c r="U233" s="252"/>
      <c r="V233" s="243" t="e">
        <f t="shared" si="412"/>
        <v>#DIV/0!</v>
      </c>
      <c r="W233" s="252">
        <v>0</v>
      </c>
      <c r="X233" s="252"/>
      <c r="Y233" s="243" t="e">
        <f t="shared" si="586"/>
        <v>#DIV/0!</v>
      </c>
      <c r="Z233" s="252">
        <v>0</v>
      </c>
      <c r="AA233" s="252"/>
      <c r="AB233" s="243" t="e">
        <f t="shared" si="588"/>
        <v>#DIV/0!</v>
      </c>
      <c r="AC233" s="252">
        <v>0</v>
      </c>
      <c r="AD233" s="252"/>
      <c r="AE233" s="243" t="e">
        <f t="shared" si="589"/>
        <v>#DIV/0!</v>
      </c>
      <c r="AF233" s="252">
        <v>0</v>
      </c>
      <c r="AG233" s="252">
        <v>0</v>
      </c>
      <c r="AH233" s="243" t="e">
        <f t="shared" si="416"/>
        <v>#DIV/0!</v>
      </c>
      <c r="AI233" s="252">
        <v>0</v>
      </c>
      <c r="AJ233" s="252"/>
      <c r="AK233" s="243" t="e">
        <f t="shared" si="417"/>
        <v>#DIV/0!</v>
      </c>
      <c r="AL233" s="252">
        <v>0</v>
      </c>
      <c r="AM233" s="252"/>
      <c r="AN233" s="243" t="e">
        <f t="shared" si="418"/>
        <v>#DIV/0!</v>
      </c>
      <c r="AO233" s="252">
        <v>0</v>
      </c>
      <c r="AP233" s="243"/>
      <c r="AQ233" s="243"/>
      <c r="AR233" s="252"/>
    </row>
    <row r="234" spans="1:44" ht="31.2">
      <c r="A234" s="318"/>
      <c r="B234" s="318"/>
      <c r="C234" s="317"/>
      <c r="D234" s="243" t="s">
        <v>288</v>
      </c>
      <c r="E234" s="243">
        <f t="shared" si="608"/>
        <v>0</v>
      </c>
      <c r="F234" s="243">
        <f t="shared" si="608"/>
        <v>0</v>
      </c>
      <c r="G234" s="243" t="e">
        <f t="shared" si="407"/>
        <v>#DIV/0!</v>
      </c>
      <c r="H234" s="252">
        <v>0</v>
      </c>
      <c r="I234" s="252"/>
      <c r="J234" s="243" t="e">
        <f t="shared" si="408"/>
        <v>#DIV/0!</v>
      </c>
      <c r="K234" s="252">
        <v>0</v>
      </c>
      <c r="L234" s="252"/>
      <c r="M234" s="243" t="e">
        <f t="shared" si="409"/>
        <v>#DIV/0!</v>
      </c>
      <c r="N234" s="252">
        <v>0</v>
      </c>
      <c r="O234" s="252"/>
      <c r="P234" s="243" t="e">
        <f t="shared" si="410"/>
        <v>#DIV/0!</v>
      </c>
      <c r="Q234" s="252">
        <v>0</v>
      </c>
      <c r="R234" s="252"/>
      <c r="S234" s="243" t="e">
        <f t="shared" si="411"/>
        <v>#DIV/0!</v>
      </c>
      <c r="T234" s="252">
        <v>0</v>
      </c>
      <c r="U234" s="252"/>
      <c r="V234" s="243" t="e">
        <f t="shared" si="412"/>
        <v>#DIV/0!</v>
      </c>
      <c r="W234" s="252">
        <v>0</v>
      </c>
      <c r="X234" s="252"/>
      <c r="Y234" s="243" t="e">
        <f t="shared" si="586"/>
        <v>#DIV/0!</v>
      </c>
      <c r="Z234" s="252">
        <v>0</v>
      </c>
      <c r="AA234" s="252"/>
      <c r="AB234" s="243" t="e">
        <f t="shared" si="588"/>
        <v>#DIV/0!</v>
      </c>
      <c r="AC234" s="252">
        <v>0</v>
      </c>
      <c r="AD234" s="252"/>
      <c r="AE234" s="243" t="e">
        <f t="shared" si="589"/>
        <v>#DIV/0!</v>
      </c>
      <c r="AF234" s="252">
        <v>0</v>
      </c>
      <c r="AG234" s="252">
        <v>0</v>
      </c>
      <c r="AH234" s="243" t="e">
        <f t="shared" si="416"/>
        <v>#DIV/0!</v>
      </c>
      <c r="AI234" s="252">
        <v>0</v>
      </c>
      <c r="AJ234" s="252"/>
      <c r="AK234" s="243" t="e">
        <f t="shared" si="417"/>
        <v>#DIV/0!</v>
      </c>
      <c r="AL234" s="252">
        <v>0</v>
      </c>
      <c r="AM234" s="252"/>
      <c r="AN234" s="243" t="e">
        <f t="shared" si="418"/>
        <v>#DIV/0!</v>
      </c>
      <c r="AO234" s="252">
        <v>0</v>
      </c>
      <c r="AP234" s="252"/>
      <c r="AQ234" s="243" t="e">
        <f t="shared" ref="AQ234" si="610">(AP234/AO234)*100</f>
        <v>#DIV/0!</v>
      </c>
      <c r="AR234" s="252"/>
    </row>
    <row r="235" spans="1:44" ht="16.5" customHeight="1">
      <c r="A235" s="318" t="s">
        <v>434</v>
      </c>
      <c r="B235" s="314" t="s">
        <v>430</v>
      </c>
      <c r="C235" s="317" t="s">
        <v>318</v>
      </c>
      <c r="D235" s="243" t="s">
        <v>287</v>
      </c>
      <c r="E235" s="243">
        <f>E236+E237+E239</f>
        <v>251.63</v>
      </c>
      <c r="F235" s="243">
        <f t="shared" ref="F235" si="611">F236+F237+F239</f>
        <v>251.63</v>
      </c>
      <c r="G235" s="243">
        <f t="shared" si="407"/>
        <v>100</v>
      </c>
      <c r="H235" s="243">
        <f t="shared" ref="H235:I235" si="612">H236+H237+H239</f>
        <v>0</v>
      </c>
      <c r="I235" s="243">
        <f t="shared" si="612"/>
        <v>0</v>
      </c>
      <c r="J235" s="243" t="e">
        <f t="shared" si="408"/>
        <v>#DIV/0!</v>
      </c>
      <c r="K235" s="243">
        <f t="shared" ref="K235:L235" si="613">K236+K237+K239</f>
        <v>0</v>
      </c>
      <c r="L235" s="243">
        <f t="shared" si="613"/>
        <v>0</v>
      </c>
      <c r="M235" s="243" t="e">
        <f t="shared" si="409"/>
        <v>#DIV/0!</v>
      </c>
      <c r="N235" s="243">
        <f t="shared" ref="N235:O235" si="614">N236+N237+N239</f>
        <v>0</v>
      </c>
      <c r="O235" s="243">
        <f t="shared" si="614"/>
        <v>0</v>
      </c>
      <c r="P235" s="243" t="e">
        <f t="shared" si="410"/>
        <v>#DIV/0!</v>
      </c>
      <c r="Q235" s="243">
        <f t="shared" ref="Q235:R235" si="615">Q236+Q237+Q239</f>
        <v>251.63</v>
      </c>
      <c r="R235" s="243">
        <f t="shared" si="615"/>
        <v>251.63</v>
      </c>
      <c r="S235" s="243">
        <f t="shared" si="411"/>
        <v>100</v>
      </c>
      <c r="T235" s="243">
        <f t="shared" ref="T235:U235" si="616">T236+T237+T239</f>
        <v>0</v>
      </c>
      <c r="U235" s="243">
        <f t="shared" si="616"/>
        <v>0</v>
      </c>
      <c r="V235" s="243" t="e">
        <f t="shared" si="412"/>
        <v>#DIV/0!</v>
      </c>
      <c r="W235" s="243">
        <f t="shared" ref="W235:X235" si="617">W236+W237+W239</f>
        <v>0</v>
      </c>
      <c r="X235" s="243">
        <f t="shared" si="617"/>
        <v>0</v>
      </c>
      <c r="Y235" s="243" t="e">
        <f t="shared" si="586"/>
        <v>#DIV/0!</v>
      </c>
      <c r="Z235" s="243">
        <f t="shared" ref="Z235:AA235" si="618">Z236+Z237+Z239</f>
        <v>0</v>
      </c>
      <c r="AA235" s="243">
        <f t="shared" si="618"/>
        <v>0</v>
      </c>
      <c r="AB235" s="243" t="e">
        <f t="shared" si="588"/>
        <v>#DIV/0!</v>
      </c>
      <c r="AC235" s="243">
        <f t="shared" ref="AC235:AD235" si="619">AC236+AC237+AC239</f>
        <v>0</v>
      </c>
      <c r="AD235" s="243">
        <f t="shared" si="619"/>
        <v>0</v>
      </c>
      <c r="AE235" s="243" t="e">
        <f t="shared" si="589"/>
        <v>#DIV/0!</v>
      </c>
      <c r="AF235" s="243">
        <f t="shared" ref="AF235:AG235" si="620">AF236+AF237+AF239</f>
        <v>0</v>
      </c>
      <c r="AG235" s="243">
        <f t="shared" si="620"/>
        <v>0</v>
      </c>
      <c r="AH235" s="243" t="e">
        <f t="shared" si="416"/>
        <v>#DIV/0!</v>
      </c>
      <c r="AI235" s="243">
        <f t="shared" ref="AI235:AJ235" si="621">AI236+AI237+AI239</f>
        <v>0</v>
      </c>
      <c r="AJ235" s="243">
        <f t="shared" si="621"/>
        <v>0</v>
      </c>
      <c r="AK235" s="243" t="e">
        <f t="shared" si="417"/>
        <v>#DIV/0!</v>
      </c>
      <c r="AL235" s="243">
        <f t="shared" ref="AL235:AM235" si="622">AL236+AL237+AL239</f>
        <v>0</v>
      </c>
      <c r="AM235" s="243">
        <f t="shared" si="622"/>
        <v>0</v>
      </c>
      <c r="AN235" s="243" t="e">
        <f t="shared" si="418"/>
        <v>#DIV/0!</v>
      </c>
      <c r="AO235" s="243">
        <f t="shared" ref="AO235:AP235" si="623">AO236+AO237+AO239</f>
        <v>0</v>
      </c>
      <c r="AP235" s="243">
        <f t="shared" si="623"/>
        <v>0</v>
      </c>
      <c r="AQ235" s="243" t="e">
        <f>(AP235/AO235)*100</f>
        <v>#DIV/0!</v>
      </c>
      <c r="AR235" s="252"/>
    </row>
    <row r="236" spans="1:44" ht="31.2">
      <c r="A236" s="318"/>
      <c r="B236" s="315"/>
      <c r="C236" s="317"/>
      <c r="D236" s="243" t="s">
        <v>2</v>
      </c>
      <c r="E236" s="243">
        <f>H236+K236+N236+Q236+T236+W236+Z236+AC236+AF236+AI236+AL236+AO236</f>
        <v>0</v>
      </c>
      <c r="F236" s="243">
        <f t="shared" ref="F236:F237" si="624">I236+L236+O236+R236+U236+X236+AA236+AD236+AG236+AJ236+AM236+AP236</f>
        <v>0</v>
      </c>
      <c r="G236" s="243" t="e">
        <f t="shared" si="407"/>
        <v>#DIV/0!</v>
      </c>
      <c r="H236" s="252"/>
      <c r="I236" s="252"/>
      <c r="J236" s="243" t="e">
        <f t="shared" si="408"/>
        <v>#DIV/0!</v>
      </c>
      <c r="K236" s="252"/>
      <c r="L236" s="252"/>
      <c r="M236" s="243" t="e">
        <f t="shared" si="409"/>
        <v>#DIV/0!</v>
      </c>
      <c r="N236" s="252"/>
      <c r="O236" s="252"/>
      <c r="P236" s="243" t="e">
        <f t="shared" si="410"/>
        <v>#DIV/0!</v>
      </c>
      <c r="Q236" s="252"/>
      <c r="R236" s="252"/>
      <c r="S236" s="243" t="e">
        <f t="shared" si="411"/>
        <v>#DIV/0!</v>
      </c>
      <c r="T236" s="252"/>
      <c r="U236" s="252"/>
      <c r="V236" s="243" t="e">
        <f t="shared" si="412"/>
        <v>#DIV/0!</v>
      </c>
      <c r="W236" s="252"/>
      <c r="X236" s="252"/>
      <c r="Y236" s="243" t="e">
        <f t="shared" si="586"/>
        <v>#DIV/0!</v>
      </c>
      <c r="Z236" s="252"/>
      <c r="AA236" s="252"/>
      <c r="AB236" s="243" t="e">
        <f t="shared" si="588"/>
        <v>#DIV/0!</v>
      </c>
      <c r="AC236" s="252"/>
      <c r="AD236" s="252"/>
      <c r="AE236" s="243" t="e">
        <f t="shared" si="589"/>
        <v>#DIV/0!</v>
      </c>
      <c r="AF236" s="252"/>
      <c r="AG236" s="252"/>
      <c r="AH236" s="243"/>
      <c r="AI236" s="252"/>
      <c r="AJ236" s="252"/>
      <c r="AK236" s="243"/>
      <c r="AL236" s="252"/>
      <c r="AM236" s="252"/>
      <c r="AN236" s="243"/>
      <c r="AO236" s="252"/>
      <c r="AP236" s="252"/>
      <c r="AQ236" s="243" t="e">
        <f>(AP236/AO236)*100</f>
        <v>#DIV/0!</v>
      </c>
      <c r="AR236" s="252"/>
    </row>
    <row r="237" spans="1:44" ht="16.05" customHeight="1">
      <c r="A237" s="318"/>
      <c r="B237" s="315"/>
      <c r="C237" s="317"/>
      <c r="D237" s="243" t="s">
        <v>43</v>
      </c>
      <c r="E237" s="243">
        <f t="shared" ref="E237:F239" si="625">H237+K237+N237+Q237+T237+W237+Z237+AC237+AF237+AI237+AL237+AO237</f>
        <v>251.63</v>
      </c>
      <c r="F237" s="243">
        <f t="shared" si="624"/>
        <v>251.63</v>
      </c>
      <c r="G237" s="243">
        <f t="shared" si="407"/>
        <v>100</v>
      </c>
      <c r="H237" s="252"/>
      <c r="I237" s="252"/>
      <c r="J237" s="243" t="e">
        <f t="shared" si="408"/>
        <v>#DIV/0!</v>
      </c>
      <c r="K237" s="252"/>
      <c r="L237" s="252"/>
      <c r="M237" s="243" t="e">
        <f t="shared" si="409"/>
        <v>#DIV/0!</v>
      </c>
      <c r="N237" s="252"/>
      <c r="O237" s="252"/>
      <c r="P237" s="243" t="e">
        <f t="shared" si="410"/>
        <v>#DIV/0!</v>
      </c>
      <c r="Q237" s="252">
        <v>251.63</v>
      </c>
      <c r="R237" s="252">
        <v>251.63</v>
      </c>
      <c r="S237" s="243">
        <f t="shared" si="411"/>
        <v>100</v>
      </c>
      <c r="T237" s="252"/>
      <c r="U237" s="252"/>
      <c r="V237" s="243" t="e">
        <f t="shared" si="412"/>
        <v>#DIV/0!</v>
      </c>
      <c r="W237" s="252"/>
      <c r="X237" s="252"/>
      <c r="Y237" s="243"/>
      <c r="Z237" s="252"/>
      <c r="AA237" s="252"/>
      <c r="AB237" s="243"/>
      <c r="AC237" s="252"/>
      <c r="AD237" s="252"/>
      <c r="AE237" s="243"/>
      <c r="AF237" s="252"/>
      <c r="AG237" s="252"/>
      <c r="AH237" s="243"/>
      <c r="AI237" s="252"/>
      <c r="AJ237" s="252"/>
      <c r="AK237" s="243"/>
      <c r="AL237" s="252">
        <v>0</v>
      </c>
      <c r="AM237" s="252"/>
      <c r="AN237" s="243"/>
      <c r="AO237" s="252"/>
      <c r="AP237" s="252"/>
      <c r="AQ237" s="243" t="e">
        <f>(AP237/AO237)*100</f>
        <v>#DIV/0!</v>
      </c>
      <c r="AR237" s="252"/>
    </row>
    <row r="238" spans="1:44" ht="46.8">
      <c r="A238" s="318"/>
      <c r="B238" s="315"/>
      <c r="C238" s="317"/>
      <c r="D238" s="243" t="s">
        <v>283</v>
      </c>
      <c r="E238" s="243">
        <f t="shared" si="625"/>
        <v>0</v>
      </c>
      <c r="F238" s="243">
        <f t="shared" ref="F238" si="626">I238+L238+O238+R238+U238+X238+AA238+AD238+AG238+AJ238+AP238</f>
        <v>0</v>
      </c>
      <c r="G238" s="243" t="e">
        <f t="shared" si="407"/>
        <v>#DIV/0!</v>
      </c>
      <c r="H238" s="252"/>
      <c r="I238" s="252"/>
      <c r="J238" s="243" t="e">
        <f t="shared" si="408"/>
        <v>#DIV/0!</v>
      </c>
      <c r="K238" s="252"/>
      <c r="L238" s="252"/>
      <c r="M238" s="243" t="e">
        <f t="shared" si="409"/>
        <v>#DIV/0!</v>
      </c>
      <c r="N238" s="252"/>
      <c r="O238" s="252"/>
      <c r="P238" s="243" t="e">
        <f t="shared" si="410"/>
        <v>#DIV/0!</v>
      </c>
      <c r="Q238" s="252"/>
      <c r="R238" s="252"/>
      <c r="S238" s="243" t="e">
        <f t="shared" si="411"/>
        <v>#DIV/0!</v>
      </c>
      <c r="T238" s="252"/>
      <c r="U238" s="252"/>
      <c r="V238" s="243" t="e">
        <f t="shared" si="412"/>
        <v>#DIV/0!</v>
      </c>
      <c r="W238" s="252"/>
      <c r="X238" s="252"/>
      <c r="Y238" s="243" t="e">
        <f>(X238/W238)*100</f>
        <v>#DIV/0!</v>
      </c>
      <c r="Z238" s="252"/>
      <c r="AA238" s="252"/>
      <c r="AB238" s="243" t="e">
        <f>(AA238/Z238)*100</f>
        <v>#DIV/0!</v>
      </c>
      <c r="AC238" s="252"/>
      <c r="AD238" s="252"/>
      <c r="AE238" s="243" t="e">
        <f>(AD238/AC238)*100</f>
        <v>#DIV/0!</v>
      </c>
      <c r="AF238" s="252"/>
      <c r="AG238" s="252"/>
      <c r="AH238" s="243"/>
      <c r="AI238" s="252"/>
      <c r="AJ238" s="252"/>
      <c r="AK238" s="243"/>
      <c r="AL238" s="252"/>
      <c r="AM238" s="252"/>
      <c r="AN238" s="243"/>
      <c r="AO238" s="252"/>
      <c r="AP238" s="243"/>
      <c r="AQ238" s="243"/>
      <c r="AR238" s="252"/>
    </row>
    <row r="239" spans="1:44" ht="31.2">
      <c r="A239" s="318"/>
      <c r="B239" s="316"/>
      <c r="C239" s="317"/>
      <c r="D239" s="243" t="s">
        <v>288</v>
      </c>
      <c r="E239" s="243">
        <f t="shared" si="625"/>
        <v>0</v>
      </c>
      <c r="F239" s="243">
        <f t="shared" si="625"/>
        <v>0</v>
      </c>
      <c r="G239" s="243" t="e">
        <f t="shared" si="407"/>
        <v>#DIV/0!</v>
      </c>
      <c r="H239" s="252"/>
      <c r="I239" s="252"/>
      <c r="J239" s="243" t="e">
        <f t="shared" si="408"/>
        <v>#DIV/0!</v>
      </c>
      <c r="K239" s="252"/>
      <c r="L239" s="252"/>
      <c r="M239" s="243" t="e">
        <f t="shared" si="409"/>
        <v>#DIV/0!</v>
      </c>
      <c r="N239" s="252"/>
      <c r="O239" s="252"/>
      <c r="P239" s="243" t="e">
        <f t="shared" si="410"/>
        <v>#DIV/0!</v>
      </c>
      <c r="Q239" s="252"/>
      <c r="R239" s="252"/>
      <c r="S239" s="243" t="e">
        <f t="shared" si="411"/>
        <v>#DIV/0!</v>
      </c>
      <c r="T239" s="252"/>
      <c r="U239" s="252"/>
      <c r="V239" s="243" t="e">
        <f t="shared" si="412"/>
        <v>#DIV/0!</v>
      </c>
      <c r="W239" s="252"/>
      <c r="X239" s="252"/>
      <c r="Y239" s="243" t="e">
        <f>(X239/W239)*100</f>
        <v>#DIV/0!</v>
      </c>
      <c r="Z239" s="252"/>
      <c r="AA239" s="252"/>
      <c r="AB239" s="243" t="e">
        <f>(AA239/Z239)*100</f>
        <v>#DIV/0!</v>
      </c>
      <c r="AC239" s="252"/>
      <c r="AD239" s="252"/>
      <c r="AE239" s="243" t="e">
        <f>(AD239/AC239)*100</f>
        <v>#DIV/0!</v>
      </c>
      <c r="AF239" s="252"/>
      <c r="AG239" s="252"/>
      <c r="AH239" s="243"/>
      <c r="AI239" s="252"/>
      <c r="AJ239" s="252"/>
      <c r="AK239" s="243"/>
      <c r="AL239" s="252"/>
      <c r="AM239" s="252"/>
      <c r="AN239" s="243"/>
      <c r="AO239" s="252"/>
      <c r="AP239" s="252"/>
      <c r="AQ239" s="243" t="e">
        <f>(AP239/AO239)*100</f>
        <v>#DIV/0!</v>
      </c>
      <c r="AR239" s="252"/>
    </row>
    <row r="240" spans="1:44" ht="16.5" customHeight="1">
      <c r="A240" s="318" t="s">
        <v>435</v>
      </c>
      <c r="B240" s="314" t="s">
        <v>431</v>
      </c>
      <c r="C240" s="317" t="s">
        <v>318</v>
      </c>
      <c r="D240" s="243" t="s">
        <v>287</v>
      </c>
      <c r="E240" s="243">
        <f>E241+E242+E244</f>
        <v>569.4</v>
      </c>
      <c r="F240" s="243">
        <f t="shared" ref="F240" si="627">F241+F242+F244</f>
        <v>0</v>
      </c>
      <c r="G240" s="243">
        <f t="shared" si="407"/>
        <v>0</v>
      </c>
      <c r="H240" s="243">
        <f t="shared" ref="H240:I240" si="628">H241+H242+H244</f>
        <v>0</v>
      </c>
      <c r="I240" s="243">
        <f t="shared" si="628"/>
        <v>0</v>
      </c>
      <c r="J240" s="243" t="e">
        <f t="shared" si="408"/>
        <v>#DIV/0!</v>
      </c>
      <c r="K240" s="243">
        <f t="shared" ref="K240:L240" si="629">K241+K242+K244</f>
        <v>0</v>
      </c>
      <c r="L240" s="243">
        <f t="shared" si="629"/>
        <v>0</v>
      </c>
      <c r="M240" s="243" t="e">
        <f t="shared" si="409"/>
        <v>#DIV/0!</v>
      </c>
      <c r="N240" s="243">
        <f t="shared" ref="N240:O240" si="630">N241+N242+N244</f>
        <v>0</v>
      </c>
      <c r="O240" s="243">
        <f t="shared" si="630"/>
        <v>0</v>
      </c>
      <c r="P240" s="243" t="e">
        <f t="shared" si="410"/>
        <v>#DIV/0!</v>
      </c>
      <c r="Q240" s="243">
        <f t="shared" ref="Q240:R240" si="631">Q241+Q242+Q244</f>
        <v>0</v>
      </c>
      <c r="R240" s="243">
        <f t="shared" si="631"/>
        <v>0</v>
      </c>
      <c r="S240" s="243" t="e">
        <f t="shared" si="411"/>
        <v>#DIV/0!</v>
      </c>
      <c r="T240" s="243">
        <f t="shared" ref="T240:U240" si="632">T241+T242+T244</f>
        <v>0</v>
      </c>
      <c r="U240" s="243">
        <f t="shared" si="632"/>
        <v>0</v>
      </c>
      <c r="V240" s="243" t="e">
        <f t="shared" si="412"/>
        <v>#DIV/0!</v>
      </c>
      <c r="W240" s="243">
        <f t="shared" ref="W240:X240" si="633">W241+W242+W244</f>
        <v>0</v>
      </c>
      <c r="X240" s="243">
        <f t="shared" si="633"/>
        <v>0</v>
      </c>
      <c r="Y240" s="243" t="e">
        <f>(X240/W240)*100</f>
        <v>#DIV/0!</v>
      </c>
      <c r="Z240" s="243">
        <f t="shared" ref="Z240:AA240" si="634">Z241+Z242+Z244</f>
        <v>0</v>
      </c>
      <c r="AA240" s="243">
        <f t="shared" si="634"/>
        <v>0</v>
      </c>
      <c r="AB240" s="243" t="e">
        <f>(AA240/Z240)*100</f>
        <v>#DIV/0!</v>
      </c>
      <c r="AC240" s="243">
        <f t="shared" ref="AC240:AD240" si="635">AC241+AC242+AC244</f>
        <v>0</v>
      </c>
      <c r="AD240" s="243">
        <f t="shared" si="635"/>
        <v>0</v>
      </c>
      <c r="AE240" s="243" t="e">
        <f>(AD240/AC240)*100</f>
        <v>#DIV/0!</v>
      </c>
      <c r="AF240" s="243">
        <f t="shared" ref="AF240:AG240" si="636">AF241+AF242+AF244</f>
        <v>0</v>
      </c>
      <c r="AG240" s="243">
        <f t="shared" si="636"/>
        <v>0</v>
      </c>
      <c r="AH240" s="243" t="e">
        <f t="shared" ref="AH240" si="637">(AG240/AF240)*100</f>
        <v>#DIV/0!</v>
      </c>
      <c r="AI240" s="243">
        <f t="shared" ref="AI240:AJ240" si="638">AI241+AI242+AI244</f>
        <v>569.4</v>
      </c>
      <c r="AJ240" s="243">
        <f t="shared" si="638"/>
        <v>0</v>
      </c>
      <c r="AK240" s="243">
        <f t="shared" ref="AK240" si="639">(AJ240/AI240)*100</f>
        <v>0</v>
      </c>
      <c r="AL240" s="243">
        <f t="shared" ref="AL240:AM240" si="640">AL241+AL242+AL244</f>
        <v>0</v>
      </c>
      <c r="AM240" s="243">
        <f t="shared" si="640"/>
        <v>0</v>
      </c>
      <c r="AN240" s="243" t="e">
        <f t="shared" ref="AN240" si="641">(AM240/AL240)*100</f>
        <v>#DIV/0!</v>
      </c>
      <c r="AO240" s="243">
        <f t="shared" ref="AO240:AP240" si="642">AO241+AO242+AO244</f>
        <v>0</v>
      </c>
      <c r="AP240" s="243">
        <f t="shared" si="642"/>
        <v>0</v>
      </c>
      <c r="AQ240" s="243" t="e">
        <f>(AP240/AO240)*100</f>
        <v>#DIV/0!</v>
      </c>
      <c r="AR240" s="252"/>
    </row>
    <row r="241" spans="1:44" ht="31.2">
      <c r="A241" s="318"/>
      <c r="B241" s="315"/>
      <c r="C241" s="317"/>
      <c r="D241" s="243" t="s">
        <v>2</v>
      </c>
      <c r="E241" s="243">
        <f>H241+K241+N241+Q241+T241+W241+Z241+AC241+AF241+AI241+AL241+AO241</f>
        <v>0</v>
      </c>
      <c r="F241" s="243">
        <f t="shared" ref="F241:F242" si="643">I241+L241+O241+R241+U241+X241+AA241+AD241+AG241+AJ241+AM241+AP241</f>
        <v>0</v>
      </c>
      <c r="G241" s="243" t="e">
        <f t="shared" si="407"/>
        <v>#DIV/0!</v>
      </c>
      <c r="H241" s="252"/>
      <c r="I241" s="252"/>
      <c r="J241" s="243" t="e">
        <f t="shared" si="408"/>
        <v>#DIV/0!</v>
      </c>
      <c r="K241" s="252"/>
      <c r="L241" s="252"/>
      <c r="M241" s="243" t="e">
        <f t="shared" si="409"/>
        <v>#DIV/0!</v>
      </c>
      <c r="N241" s="252"/>
      <c r="O241" s="252"/>
      <c r="P241" s="243" t="e">
        <f t="shared" si="410"/>
        <v>#DIV/0!</v>
      </c>
      <c r="Q241" s="252"/>
      <c r="R241" s="252"/>
      <c r="S241" s="243" t="e">
        <f t="shared" si="411"/>
        <v>#DIV/0!</v>
      </c>
      <c r="T241" s="252"/>
      <c r="U241" s="252"/>
      <c r="V241" s="243" t="e">
        <f t="shared" si="412"/>
        <v>#DIV/0!</v>
      </c>
      <c r="W241" s="252"/>
      <c r="X241" s="252"/>
      <c r="Y241" s="243" t="e">
        <f>(X241/W241)*100</f>
        <v>#DIV/0!</v>
      </c>
      <c r="Z241" s="252"/>
      <c r="AA241" s="252"/>
      <c r="AB241" s="243" t="e">
        <f>(AA241/Z241)*100</f>
        <v>#DIV/0!</v>
      </c>
      <c r="AC241" s="252"/>
      <c r="AD241" s="252"/>
      <c r="AE241" s="243" t="e">
        <f>(AD241/AC241)*100</f>
        <v>#DIV/0!</v>
      </c>
      <c r="AF241" s="252"/>
      <c r="AG241" s="252"/>
      <c r="AH241" s="243"/>
      <c r="AI241" s="252"/>
      <c r="AJ241" s="252"/>
      <c r="AK241" s="243"/>
      <c r="AL241" s="252"/>
      <c r="AM241" s="252"/>
      <c r="AN241" s="243"/>
      <c r="AO241" s="252"/>
      <c r="AP241" s="252"/>
      <c r="AQ241" s="243" t="e">
        <f>(AP241/AO241)*100</f>
        <v>#DIV/0!</v>
      </c>
      <c r="AR241" s="252"/>
    </row>
    <row r="242" spans="1:44" ht="16.05" customHeight="1">
      <c r="A242" s="318"/>
      <c r="B242" s="315"/>
      <c r="C242" s="317"/>
      <c r="D242" s="243" t="s">
        <v>43</v>
      </c>
      <c r="E242" s="243">
        <f t="shared" ref="E242:F244" si="644">H242+K242+N242+Q242+T242+W242+Z242+AC242+AF242+AI242+AL242+AO242</f>
        <v>569.4</v>
      </c>
      <c r="F242" s="243">
        <f t="shared" si="643"/>
        <v>0</v>
      </c>
      <c r="G242" s="243">
        <f t="shared" si="407"/>
        <v>0</v>
      </c>
      <c r="H242" s="252"/>
      <c r="I242" s="252"/>
      <c r="J242" s="243" t="e">
        <f t="shared" si="408"/>
        <v>#DIV/0!</v>
      </c>
      <c r="K242" s="252"/>
      <c r="L242" s="252"/>
      <c r="M242" s="243" t="e">
        <f t="shared" si="409"/>
        <v>#DIV/0!</v>
      </c>
      <c r="N242" s="252"/>
      <c r="O242" s="252"/>
      <c r="P242" s="243" t="e">
        <f t="shared" si="410"/>
        <v>#DIV/0!</v>
      </c>
      <c r="Q242" s="252"/>
      <c r="R242" s="252"/>
      <c r="S242" s="243" t="e">
        <f t="shared" si="411"/>
        <v>#DIV/0!</v>
      </c>
      <c r="T242" s="252"/>
      <c r="U242" s="252"/>
      <c r="V242" s="243" t="e">
        <f t="shared" si="412"/>
        <v>#DIV/0!</v>
      </c>
      <c r="W242" s="252"/>
      <c r="X242" s="252"/>
      <c r="Y242" s="243"/>
      <c r="Z242" s="252"/>
      <c r="AA242" s="252"/>
      <c r="AB242" s="243"/>
      <c r="AC242" s="252"/>
      <c r="AD242" s="252"/>
      <c r="AE242" s="243"/>
      <c r="AF242" s="252"/>
      <c r="AG242" s="252"/>
      <c r="AH242" s="243"/>
      <c r="AI242" s="252">
        <v>569.4</v>
      </c>
      <c r="AJ242" s="252"/>
      <c r="AK242" s="243"/>
      <c r="AL242" s="252"/>
      <c r="AM242" s="252"/>
      <c r="AN242" s="243"/>
      <c r="AO242" s="252">
        <v>0</v>
      </c>
      <c r="AP242" s="252"/>
      <c r="AQ242" s="243" t="e">
        <f>(AP242/AO242)*100</f>
        <v>#DIV/0!</v>
      </c>
      <c r="AR242" s="252"/>
    </row>
    <row r="243" spans="1:44" ht="46.8">
      <c r="A243" s="318"/>
      <c r="B243" s="315"/>
      <c r="C243" s="317"/>
      <c r="D243" s="243" t="s">
        <v>283</v>
      </c>
      <c r="E243" s="243">
        <f t="shared" si="644"/>
        <v>0</v>
      </c>
      <c r="F243" s="243">
        <f t="shared" ref="F243" si="645">I243+L243+O243+R243+U243+X243+AA243+AD243+AG243+AJ243+AP243</f>
        <v>0</v>
      </c>
      <c r="G243" s="243" t="e">
        <f t="shared" ref="G243:G499" si="646">(F243/E243)*100</f>
        <v>#DIV/0!</v>
      </c>
      <c r="H243" s="252"/>
      <c r="I243" s="252"/>
      <c r="J243" s="243" t="e">
        <f t="shared" ref="J243:J457" si="647">(I243/H243)*100</f>
        <v>#DIV/0!</v>
      </c>
      <c r="K243" s="252"/>
      <c r="L243" s="252"/>
      <c r="M243" s="243" t="e">
        <f t="shared" ref="M243:M457" si="648">(L243/K243)*100</f>
        <v>#DIV/0!</v>
      </c>
      <c r="N243" s="252"/>
      <c r="O243" s="252"/>
      <c r="P243" s="243" t="e">
        <f t="shared" ref="P243:P457" si="649">(O243/N243)*100</f>
        <v>#DIV/0!</v>
      </c>
      <c r="Q243" s="252"/>
      <c r="R243" s="252"/>
      <c r="S243" s="243" t="e">
        <f t="shared" ref="S243:S457" si="650">(R243/Q243)*100</f>
        <v>#DIV/0!</v>
      </c>
      <c r="T243" s="252"/>
      <c r="U243" s="252"/>
      <c r="V243" s="243" t="e">
        <f t="shared" ref="V243:V457" si="651">(U243/T243)*100</f>
        <v>#DIV/0!</v>
      </c>
      <c r="W243" s="252"/>
      <c r="X243" s="252"/>
      <c r="Y243" s="243" t="e">
        <f>(X243/W243)*100</f>
        <v>#DIV/0!</v>
      </c>
      <c r="Z243" s="252"/>
      <c r="AA243" s="252"/>
      <c r="AB243" s="243" t="e">
        <f>(AA243/Z243)*100</f>
        <v>#DIV/0!</v>
      </c>
      <c r="AC243" s="252"/>
      <c r="AD243" s="252"/>
      <c r="AE243" s="243" t="e">
        <f>(AD243/AC243)*100</f>
        <v>#DIV/0!</v>
      </c>
      <c r="AF243" s="252"/>
      <c r="AG243" s="252"/>
      <c r="AH243" s="243"/>
      <c r="AI243" s="252"/>
      <c r="AJ243" s="252"/>
      <c r="AK243" s="243"/>
      <c r="AL243" s="252"/>
      <c r="AM243" s="252"/>
      <c r="AN243" s="243"/>
      <c r="AO243" s="252">
        <v>0</v>
      </c>
      <c r="AP243" s="243"/>
      <c r="AQ243" s="243"/>
      <c r="AR243" s="252"/>
    </row>
    <row r="244" spans="1:44" ht="31.2">
      <c r="A244" s="318"/>
      <c r="B244" s="316"/>
      <c r="C244" s="317"/>
      <c r="D244" s="243" t="s">
        <v>288</v>
      </c>
      <c r="E244" s="243">
        <f t="shared" si="644"/>
        <v>0</v>
      </c>
      <c r="F244" s="243">
        <f t="shared" si="644"/>
        <v>0</v>
      </c>
      <c r="G244" s="243" t="e">
        <f t="shared" si="646"/>
        <v>#DIV/0!</v>
      </c>
      <c r="H244" s="252"/>
      <c r="I244" s="252"/>
      <c r="J244" s="243" t="e">
        <f t="shared" si="647"/>
        <v>#DIV/0!</v>
      </c>
      <c r="K244" s="252"/>
      <c r="L244" s="252"/>
      <c r="M244" s="243" t="e">
        <f t="shared" si="648"/>
        <v>#DIV/0!</v>
      </c>
      <c r="N244" s="252"/>
      <c r="O244" s="252"/>
      <c r="P244" s="243" t="e">
        <f t="shared" si="649"/>
        <v>#DIV/0!</v>
      </c>
      <c r="Q244" s="252"/>
      <c r="R244" s="252"/>
      <c r="S244" s="243" t="e">
        <f t="shared" si="650"/>
        <v>#DIV/0!</v>
      </c>
      <c r="T244" s="252"/>
      <c r="U244" s="252"/>
      <c r="V244" s="243" t="e">
        <f t="shared" si="651"/>
        <v>#DIV/0!</v>
      </c>
      <c r="W244" s="252"/>
      <c r="X244" s="252"/>
      <c r="Y244" s="243" t="e">
        <f>(X244/W244)*100</f>
        <v>#DIV/0!</v>
      </c>
      <c r="Z244" s="252"/>
      <c r="AA244" s="252"/>
      <c r="AB244" s="243" t="e">
        <f>(AA244/Z244)*100</f>
        <v>#DIV/0!</v>
      </c>
      <c r="AC244" s="252"/>
      <c r="AD244" s="252"/>
      <c r="AE244" s="243" t="e">
        <f>(AD244/AC244)*100</f>
        <v>#DIV/0!</v>
      </c>
      <c r="AF244" s="252"/>
      <c r="AG244" s="252"/>
      <c r="AH244" s="243"/>
      <c r="AI244" s="252"/>
      <c r="AJ244" s="252"/>
      <c r="AK244" s="243"/>
      <c r="AL244" s="252"/>
      <c r="AM244" s="252"/>
      <c r="AN244" s="243"/>
      <c r="AO244" s="252"/>
      <c r="AP244" s="252"/>
      <c r="AQ244" s="243" t="e">
        <f>(AP244/AO244)*100</f>
        <v>#DIV/0!</v>
      </c>
      <c r="AR244" s="252"/>
    </row>
    <row r="245" spans="1:44" ht="16.5" customHeight="1">
      <c r="A245" s="318" t="s">
        <v>436</v>
      </c>
      <c r="B245" s="314" t="s">
        <v>425</v>
      </c>
      <c r="C245" s="317" t="s">
        <v>318</v>
      </c>
      <c r="D245" s="243" t="s">
        <v>287</v>
      </c>
      <c r="E245" s="243">
        <f>E246+E247+E249</f>
        <v>179.82499999999999</v>
      </c>
      <c r="F245" s="243">
        <f t="shared" ref="F245" si="652">F246+F247+F249</f>
        <v>0</v>
      </c>
      <c r="G245" s="243">
        <f t="shared" si="646"/>
        <v>0</v>
      </c>
      <c r="H245" s="243">
        <f t="shared" ref="H245:I245" si="653">H246+H247+H249</f>
        <v>0</v>
      </c>
      <c r="I245" s="243">
        <f t="shared" si="653"/>
        <v>0</v>
      </c>
      <c r="J245" s="243" t="e">
        <f t="shared" si="647"/>
        <v>#DIV/0!</v>
      </c>
      <c r="K245" s="243">
        <f t="shared" ref="K245:L245" si="654">K246+K247+K249</f>
        <v>0</v>
      </c>
      <c r="L245" s="243">
        <f t="shared" si="654"/>
        <v>0</v>
      </c>
      <c r="M245" s="243" t="e">
        <f t="shared" si="648"/>
        <v>#DIV/0!</v>
      </c>
      <c r="N245" s="243">
        <f t="shared" ref="N245:O245" si="655">N246+N247+N249</f>
        <v>0</v>
      </c>
      <c r="O245" s="243">
        <f t="shared" si="655"/>
        <v>0</v>
      </c>
      <c r="P245" s="243" t="e">
        <f t="shared" si="649"/>
        <v>#DIV/0!</v>
      </c>
      <c r="Q245" s="243">
        <f t="shared" ref="Q245:R245" si="656">Q246+Q247+Q249</f>
        <v>0</v>
      </c>
      <c r="R245" s="243">
        <f t="shared" si="656"/>
        <v>0</v>
      </c>
      <c r="S245" s="243" t="e">
        <f t="shared" si="650"/>
        <v>#DIV/0!</v>
      </c>
      <c r="T245" s="243">
        <f t="shared" ref="T245:U245" si="657">T246+T247+T249</f>
        <v>0</v>
      </c>
      <c r="U245" s="243">
        <f t="shared" si="657"/>
        <v>0</v>
      </c>
      <c r="V245" s="243" t="e">
        <f t="shared" si="651"/>
        <v>#DIV/0!</v>
      </c>
      <c r="W245" s="243">
        <f t="shared" ref="W245:X245" si="658">W246+W247+W249</f>
        <v>0</v>
      </c>
      <c r="X245" s="243">
        <f t="shared" si="658"/>
        <v>0</v>
      </c>
      <c r="Y245" s="243" t="e">
        <f>(X245/W245)*100</f>
        <v>#DIV/0!</v>
      </c>
      <c r="Z245" s="243">
        <f t="shared" ref="Z245:AA245" si="659">Z246+Z247+Z249</f>
        <v>0</v>
      </c>
      <c r="AA245" s="243">
        <f t="shared" si="659"/>
        <v>0</v>
      </c>
      <c r="AB245" s="243" t="e">
        <f>(AA245/Z245)*100</f>
        <v>#DIV/0!</v>
      </c>
      <c r="AC245" s="243">
        <f t="shared" ref="AC245:AD245" si="660">AC246+AC247+AC249</f>
        <v>0</v>
      </c>
      <c r="AD245" s="243">
        <f t="shared" si="660"/>
        <v>0</v>
      </c>
      <c r="AE245" s="243" t="e">
        <f>(AD245/AC245)*100</f>
        <v>#DIV/0!</v>
      </c>
      <c r="AF245" s="243">
        <f t="shared" ref="AF245:AG245" si="661">AF246+AF247+AF249</f>
        <v>0</v>
      </c>
      <c r="AG245" s="243">
        <f t="shared" si="661"/>
        <v>0</v>
      </c>
      <c r="AH245" s="243" t="e">
        <f t="shared" ref="AH245" si="662">(AG245/AF245)*100</f>
        <v>#DIV/0!</v>
      </c>
      <c r="AI245" s="243">
        <f t="shared" ref="AI245:AJ245" si="663">AI246+AI247+AI249</f>
        <v>0</v>
      </c>
      <c r="AJ245" s="243">
        <f t="shared" si="663"/>
        <v>0</v>
      </c>
      <c r="AK245" s="243" t="e">
        <f t="shared" ref="AK245" si="664">(AJ245/AI245)*100</f>
        <v>#DIV/0!</v>
      </c>
      <c r="AL245" s="243">
        <f t="shared" ref="AL245:AM245" si="665">AL246+AL247+AL249</f>
        <v>0</v>
      </c>
      <c r="AM245" s="243">
        <f t="shared" si="665"/>
        <v>0</v>
      </c>
      <c r="AN245" s="243" t="e">
        <f t="shared" ref="AN245" si="666">(AM245/AL245)*100</f>
        <v>#DIV/0!</v>
      </c>
      <c r="AO245" s="243">
        <f t="shared" ref="AO245:AP245" si="667">AO246+AO247+AO249</f>
        <v>179.82499999999999</v>
      </c>
      <c r="AP245" s="243">
        <f t="shared" si="667"/>
        <v>0</v>
      </c>
      <c r="AQ245" s="243">
        <f>(AP245/AO245)*100</f>
        <v>0</v>
      </c>
      <c r="AR245" s="252"/>
    </row>
    <row r="246" spans="1:44" ht="31.2">
      <c r="A246" s="318"/>
      <c r="B246" s="315"/>
      <c r="C246" s="317"/>
      <c r="D246" s="243" t="s">
        <v>2</v>
      </c>
      <c r="E246" s="243">
        <f>H246+K246+N246+Q246+T246+W246+Z246+AC246+AF246+AI246+AL246+AO246</f>
        <v>0</v>
      </c>
      <c r="F246" s="243">
        <f t="shared" ref="F246:F247" si="668">I246+L246+O246+R246+U246+X246+AA246+AD246+AG246+AJ246+AM246+AP246</f>
        <v>0</v>
      </c>
      <c r="G246" s="243" t="e">
        <f t="shared" si="646"/>
        <v>#DIV/0!</v>
      </c>
      <c r="H246" s="252">
        <f t="shared" ref="H246:I249" si="669">H251+H256+H261+H266+H271+H276+H281+H286+H291+H296+H301+H306+H311+H316+H321</f>
        <v>0</v>
      </c>
      <c r="I246" s="252">
        <f t="shared" si="669"/>
        <v>0</v>
      </c>
      <c r="J246" s="243" t="e">
        <f t="shared" si="647"/>
        <v>#DIV/0!</v>
      </c>
      <c r="K246" s="252">
        <f t="shared" ref="K246:L249" si="670">K251+K256+K261+K266+K271+K276+K281+K286+K291+K296+K301+K306+K311+K316+K321</f>
        <v>0</v>
      </c>
      <c r="L246" s="252">
        <f t="shared" si="670"/>
        <v>0</v>
      </c>
      <c r="M246" s="243" t="e">
        <f t="shared" si="648"/>
        <v>#DIV/0!</v>
      </c>
      <c r="N246" s="252">
        <f t="shared" ref="N246:O249" si="671">N251+N256+N261+N266+N271+N276+N281+N286+N291+N296+N301+N306+N311+N316+N321</f>
        <v>0</v>
      </c>
      <c r="O246" s="252">
        <f t="shared" si="671"/>
        <v>0</v>
      </c>
      <c r="P246" s="243" t="e">
        <f t="shared" si="649"/>
        <v>#DIV/0!</v>
      </c>
      <c r="Q246" s="252">
        <f t="shared" ref="Q246:R249" si="672">Q251+Q256+Q261+Q266+Q271+Q276+Q281+Q286+Q291+Q296+Q301+Q306+Q311+Q316+Q321</f>
        <v>0</v>
      </c>
      <c r="R246" s="252">
        <f t="shared" si="672"/>
        <v>0</v>
      </c>
      <c r="S246" s="243" t="e">
        <f t="shared" si="650"/>
        <v>#DIV/0!</v>
      </c>
      <c r="T246" s="252">
        <f t="shared" ref="T246:U249" si="673">T251+T256+T261+T266+T271+T276+T281+T286+T291+T296+T301+T306+T311+T316+T321</f>
        <v>0</v>
      </c>
      <c r="U246" s="252">
        <f t="shared" si="673"/>
        <v>0</v>
      </c>
      <c r="V246" s="243" t="e">
        <f t="shared" si="651"/>
        <v>#DIV/0!</v>
      </c>
      <c r="W246" s="252">
        <f t="shared" ref="W246:X249" si="674">W251+W256+W261+W266+W271+W276+W281+W286+W291+W296+W301+W306+W311+W316+W321</f>
        <v>0</v>
      </c>
      <c r="X246" s="252">
        <f t="shared" si="674"/>
        <v>0</v>
      </c>
      <c r="Y246" s="243" t="e">
        <f>(X246/W246)*100</f>
        <v>#DIV/0!</v>
      </c>
      <c r="Z246" s="252">
        <f t="shared" ref="Z246:AA249" si="675">Z251+Z256+Z261+Z266+Z271+Z276+Z281+Z286+Z291+Z296+Z301+Z306+Z311+Z316+Z321</f>
        <v>0</v>
      </c>
      <c r="AA246" s="252">
        <f t="shared" si="675"/>
        <v>0</v>
      </c>
      <c r="AB246" s="243" t="e">
        <f>(AA246/Z246)*100</f>
        <v>#DIV/0!</v>
      </c>
      <c r="AC246" s="252">
        <f t="shared" ref="AC246:AD249" si="676">AC251+AC256+AC261+AC266+AC271+AC276+AC281+AC286+AC291+AC296+AC301+AC306+AC311+AC316+AC321</f>
        <v>0</v>
      </c>
      <c r="AD246" s="252">
        <f t="shared" si="676"/>
        <v>0</v>
      </c>
      <c r="AE246" s="243" t="e">
        <f>(AD246/AC246)*100</f>
        <v>#DIV/0!</v>
      </c>
      <c r="AF246" s="252">
        <f t="shared" ref="AF246:AG249" si="677">AF251+AF256+AF261+AF266+AF271+AF276+AF281+AF286+AF291+AF296+AF301+AF306+AF311+AF316+AF321</f>
        <v>0</v>
      </c>
      <c r="AG246" s="252">
        <f t="shared" si="677"/>
        <v>0</v>
      </c>
      <c r="AH246" s="243"/>
      <c r="AI246" s="252">
        <f t="shared" ref="AI246:AJ249" si="678">AI251+AI256+AI261+AI266+AI271+AI276+AI281+AI286+AI291+AI296+AI301+AI306+AI311+AI316+AI321</f>
        <v>0</v>
      </c>
      <c r="AJ246" s="252">
        <f t="shared" si="678"/>
        <v>0</v>
      </c>
      <c r="AK246" s="243"/>
      <c r="AL246" s="252">
        <f>AL251+AL256+AL261+AL266+AL271+AL276+AL281+AL286+AL291+AL296+AL301+AL306+AL311+AL316+AL321</f>
        <v>0</v>
      </c>
      <c r="AM246" s="252">
        <f>AM251+AM256+AM261+AM266+AM271+AM276+AM281+AM286+AM291+AM296+AM301+AM306+AM311+AM316+AM321</f>
        <v>0</v>
      </c>
      <c r="AN246" s="243"/>
      <c r="AO246" s="252">
        <f>AO251+AO256+AO261+AO266+AO271+AO276+AO281+AO286+AO291+AO296+AO301+AO306+AO311+AO316+AO321</f>
        <v>0</v>
      </c>
      <c r="AP246" s="252">
        <f>AP251+AP256+AP261+AP266+AP271+AP276+AP281+AP286+AP291+AP296+AP301+AP306+AP311+AP316+AP321</f>
        <v>0</v>
      </c>
      <c r="AQ246" s="243" t="e">
        <f>(AP246/AO246)*100</f>
        <v>#DIV/0!</v>
      </c>
      <c r="AR246" s="252"/>
    </row>
    <row r="247" spans="1:44" ht="16.05" customHeight="1">
      <c r="A247" s="318"/>
      <c r="B247" s="315"/>
      <c r="C247" s="317"/>
      <c r="D247" s="243" t="s">
        <v>43</v>
      </c>
      <c r="E247" s="243">
        <f t="shared" ref="E247:F249" si="679">H247+K247+N247+Q247+T247+W247+Z247+AC247+AF247+AI247+AL247+AO247</f>
        <v>179.82499999999999</v>
      </c>
      <c r="F247" s="243">
        <f t="shared" si="668"/>
        <v>0</v>
      </c>
      <c r="G247" s="243">
        <f t="shared" si="646"/>
        <v>0</v>
      </c>
      <c r="H247" s="252">
        <f t="shared" si="669"/>
        <v>0</v>
      </c>
      <c r="I247" s="252">
        <f t="shared" si="669"/>
        <v>0</v>
      </c>
      <c r="J247" s="243" t="e">
        <f t="shared" si="647"/>
        <v>#DIV/0!</v>
      </c>
      <c r="K247" s="252">
        <f t="shared" si="670"/>
        <v>0</v>
      </c>
      <c r="L247" s="252">
        <f t="shared" si="670"/>
        <v>0</v>
      </c>
      <c r="M247" s="243" t="e">
        <f t="shared" si="648"/>
        <v>#DIV/0!</v>
      </c>
      <c r="N247" s="252">
        <f t="shared" si="671"/>
        <v>0</v>
      </c>
      <c r="O247" s="252">
        <f t="shared" si="671"/>
        <v>0</v>
      </c>
      <c r="P247" s="243" t="e">
        <f t="shared" si="649"/>
        <v>#DIV/0!</v>
      </c>
      <c r="Q247" s="252">
        <f t="shared" si="672"/>
        <v>0</v>
      </c>
      <c r="R247" s="252">
        <f t="shared" si="672"/>
        <v>0</v>
      </c>
      <c r="S247" s="243" t="e">
        <f t="shared" si="650"/>
        <v>#DIV/0!</v>
      </c>
      <c r="T247" s="252">
        <f t="shared" si="673"/>
        <v>0</v>
      </c>
      <c r="U247" s="252">
        <f t="shared" si="673"/>
        <v>0</v>
      </c>
      <c r="V247" s="243" t="e">
        <f t="shared" si="651"/>
        <v>#DIV/0!</v>
      </c>
      <c r="W247" s="252">
        <f t="shared" si="674"/>
        <v>0</v>
      </c>
      <c r="X247" s="252">
        <f t="shared" si="674"/>
        <v>0</v>
      </c>
      <c r="Y247" s="243"/>
      <c r="Z247" s="252">
        <f t="shared" si="675"/>
        <v>0</v>
      </c>
      <c r="AA247" s="252">
        <v>0</v>
      </c>
      <c r="AB247" s="243"/>
      <c r="AC247" s="252">
        <f t="shared" si="676"/>
        <v>0</v>
      </c>
      <c r="AD247" s="252">
        <f t="shared" si="676"/>
        <v>0</v>
      </c>
      <c r="AE247" s="243"/>
      <c r="AF247" s="252">
        <f t="shared" si="677"/>
        <v>0</v>
      </c>
      <c r="AG247" s="252">
        <f t="shared" si="677"/>
        <v>0</v>
      </c>
      <c r="AH247" s="243"/>
      <c r="AI247" s="252">
        <f t="shared" si="678"/>
        <v>0</v>
      </c>
      <c r="AJ247" s="252">
        <f t="shared" si="678"/>
        <v>0</v>
      </c>
      <c r="AK247" s="243"/>
      <c r="AL247" s="252">
        <v>0</v>
      </c>
      <c r="AM247" s="252">
        <f>AM252+AM257+AM262+AM267+AM272+AM277+AM282+AM287+AM292+AM297+AM302+AM307+AM312+AM317+AM322</f>
        <v>0</v>
      </c>
      <c r="AN247" s="243"/>
      <c r="AO247" s="252">
        <v>179.82499999999999</v>
      </c>
      <c r="AP247" s="252">
        <f>AP252+AP257+AP262+AP267+AP272+AP277+AP282+AP287+AP292+AP297+AP302+AP307+AP312+AP317+AP322</f>
        <v>0</v>
      </c>
      <c r="AQ247" s="243">
        <f>(AP247/AO247)*100</f>
        <v>0</v>
      </c>
      <c r="AR247" s="252"/>
    </row>
    <row r="248" spans="1:44" ht="46.8">
      <c r="A248" s="318"/>
      <c r="B248" s="315"/>
      <c r="C248" s="317"/>
      <c r="D248" s="243" t="s">
        <v>283</v>
      </c>
      <c r="E248" s="243">
        <f t="shared" si="679"/>
        <v>0</v>
      </c>
      <c r="F248" s="243">
        <f t="shared" ref="F248" si="680">I248+L248+O248+R248+U248+X248+AA248+AD248+AG248+AJ248+AP248</f>
        <v>0</v>
      </c>
      <c r="G248" s="243" t="e">
        <f t="shared" si="646"/>
        <v>#DIV/0!</v>
      </c>
      <c r="H248" s="252">
        <f t="shared" si="669"/>
        <v>0</v>
      </c>
      <c r="I248" s="252">
        <f t="shared" si="669"/>
        <v>0</v>
      </c>
      <c r="J248" s="243" t="e">
        <f t="shared" si="647"/>
        <v>#DIV/0!</v>
      </c>
      <c r="K248" s="252">
        <f t="shared" si="670"/>
        <v>0</v>
      </c>
      <c r="L248" s="252">
        <f t="shared" si="670"/>
        <v>0</v>
      </c>
      <c r="M248" s="243" t="e">
        <f t="shared" si="648"/>
        <v>#DIV/0!</v>
      </c>
      <c r="N248" s="252">
        <f t="shared" si="671"/>
        <v>0</v>
      </c>
      <c r="O248" s="252">
        <f t="shared" si="671"/>
        <v>0</v>
      </c>
      <c r="P248" s="243" t="e">
        <f t="shared" si="649"/>
        <v>#DIV/0!</v>
      </c>
      <c r="Q248" s="252">
        <f t="shared" si="672"/>
        <v>0</v>
      </c>
      <c r="R248" s="252">
        <f t="shared" si="672"/>
        <v>0</v>
      </c>
      <c r="S248" s="243" t="e">
        <f t="shared" si="650"/>
        <v>#DIV/0!</v>
      </c>
      <c r="T248" s="252">
        <f t="shared" si="673"/>
        <v>0</v>
      </c>
      <c r="U248" s="252">
        <f t="shared" si="673"/>
        <v>0</v>
      </c>
      <c r="V248" s="243" t="e">
        <f t="shared" si="651"/>
        <v>#DIV/0!</v>
      </c>
      <c r="W248" s="252">
        <f t="shared" si="674"/>
        <v>0</v>
      </c>
      <c r="X248" s="252">
        <f t="shared" si="674"/>
        <v>0</v>
      </c>
      <c r="Y248" s="243" t="e">
        <f>(X248/W248)*100</f>
        <v>#DIV/0!</v>
      </c>
      <c r="Z248" s="252">
        <f t="shared" si="675"/>
        <v>0</v>
      </c>
      <c r="AA248" s="252">
        <f t="shared" si="675"/>
        <v>0</v>
      </c>
      <c r="AB248" s="243" t="e">
        <f>(AA248/Z248)*100</f>
        <v>#DIV/0!</v>
      </c>
      <c r="AC248" s="252">
        <f t="shared" si="676"/>
        <v>0</v>
      </c>
      <c r="AD248" s="252">
        <f t="shared" si="676"/>
        <v>0</v>
      </c>
      <c r="AE248" s="243" t="e">
        <f>(AD248/AC248)*100</f>
        <v>#DIV/0!</v>
      </c>
      <c r="AF248" s="252">
        <f t="shared" si="677"/>
        <v>0</v>
      </c>
      <c r="AG248" s="252">
        <f t="shared" si="677"/>
        <v>0</v>
      </c>
      <c r="AH248" s="243"/>
      <c r="AI248" s="252">
        <f t="shared" si="678"/>
        <v>0</v>
      </c>
      <c r="AJ248" s="252">
        <f t="shared" si="678"/>
        <v>0</v>
      </c>
      <c r="AK248" s="243"/>
      <c r="AL248" s="252">
        <f>AL253+AL258+AL263+AL268+AL273+AL278+AL283+AL288+AL293+AL298+AL303+AL308+AL313+AL318+AL323</f>
        <v>0</v>
      </c>
      <c r="AM248" s="252">
        <f>AM253+AM258+AM263+AM268+AM273+AM278+AM283+AM288+AM293+AM298+AM303+AM308+AM313+AM318+AM323</f>
        <v>0</v>
      </c>
      <c r="AN248" s="243"/>
      <c r="AO248" s="252">
        <f>AO253+AO258+AO263+AO268+AO273+AO278+AO283+AO288+AO293+AO298+AO303+AO308+AO313+AO318+AO323</f>
        <v>0</v>
      </c>
      <c r="AP248" s="252">
        <f>AP253+AP258+AP263+AP268+AP273+AP278+AP283+AP288+AP293+AP298+AP303+AP308+AP313+AP318+AP323</f>
        <v>0</v>
      </c>
      <c r="AQ248" s="243"/>
      <c r="AR248" s="252"/>
    </row>
    <row r="249" spans="1:44" ht="31.2">
      <c r="A249" s="318"/>
      <c r="B249" s="316"/>
      <c r="C249" s="317"/>
      <c r="D249" s="243" t="s">
        <v>288</v>
      </c>
      <c r="E249" s="243">
        <f t="shared" si="679"/>
        <v>0</v>
      </c>
      <c r="F249" s="243">
        <f t="shared" si="679"/>
        <v>0</v>
      </c>
      <c r="G249" s="243" t="e">
        <f t="shared" si="646"/>
        <v>#DIV/0!</v>
      </c>
      <c r="H249" s="252">
        <f t="shared" si="669"/>
        <v>0</v>
      </c>
      <c r="I249" s="252">
        <f t="shared" si="669"/>
        <v>0</v>
      </c>
      <c r="J249" s="243" t="e">
        <f t="shared" si="647"/>
        <v>#DIV/0!</v>
      </c>
      <c r="K249" s="252">
        <f t="shared" si="670"/>
        <v>0</v>
      </c>
      <c r="L249" s="252">
        <f t="shared" si="670"/>
        <v>0</v>
      </c>
      <c r="M249" s="243" t="e">
        <f t="shared" si="648"/>
        <v>#DIV/0!</v>
      </c>
      <c r="N249" s="252">
        <f t="shared" si="671"/>
        <v>0</v>
      </c>
      <c r="O249" s="252">
        <f t="shared" si="671"/>
        <v>0</v>
      </c>
      <c r="P249" s="243" t="e">
        <f t="shared" si="649"/>
        <v>#DIV/0!</v>
      </c>
      <c r="Q249" s="252">
        <f t="shared" si="672"/>
        <v>0</v>
      </c>
      <c r="R249" s="252">
        <f t="shared" si="672"/>
        <v>0</v>
      </c>
      <c r="S249" s="243" t="e">
        <f t="shared" si="650"/>
        <v>#DIV/0!</v>
      </c>
      <c r="T249" s="252">
        <f t="shared" si="673"/>
        <v>0</v>
      </c>
      <c r="U249" s="252">
        <f t="shared" si="673"/>
        <v>0</v>
      </c>
      <c r="V249" s="243" t="e">
        <f t="shared" si="651"/>
        <v>#DIV/0!</v>
      </c>
      <c r="W249" s="252">
        <f t="shared" si="674"/>
        <v>0</v>
      </c>
      <c r="X249" s="252">
        <f t="shared" si="674"/>
        <v>0</v>
      </c>
      <c r="Y249" s="243" t="e">
        <f>(X249/W249)*100</f>
        <v>#DIV/0!</v>
      </c>
      <c r="Z249" s="252">
        <f t="shared" si="675"/>
        <v>0</v>
      </c>
      <c r="AA249" s="252">
        <f t="shared" si="675"/>
        <v>0</v>
      </c>
      <c r="AB249" s="243" t="e">
        <f>(AA249/Z249)*100</f>
        <v>#DIV/0!</v>
      </c>
      <c r="AC249" s="252">
        <f t="shared" si="676"/>
        <v>0</v>
      </c>
      <c r="AD249" s="252">
        <f t="shared" si="676"/>
        <v>0</v>
      </c>
      <c r="AE249" s="243" t="e">
        <f>(AD249/AC249)*100</f>
        <v>#DIV/0!</v>
      </c>
      <c r="AF249" s="252">
        <f t="shared" si="677"/>
        <v>0</v>
      </c>
      <c r="AG249" s="252">
        <f t="shared" si="677"/>
        <v>0</v>
      </c>
      <c r="AH249" s="243"/>
      <c r="AI249" s="252">
        <f t="shared" si="678"/>
        <v>0</v>
      </c>
      <c r="AJ249" s="252">
        <f t="shared" si="678"/>
        <v>0</v>
      </c>
      <c r="AK249" s="243"/>
      <c r="AL249" s="252">
        <f>AL254+AL259+AL264+AL269+AL274+AL279+AL284+AL289+AL294+AL299+AL304+AL309+AL314+AL319+AL324</f>
        <v>0</v>
      </c>
      <c r="AM249" s="252">
        <f>AM254+AM259+AM264+AM269+AM274+AM279+AM284+AM289+AM294+AM299+AM304+AM309+AM314+AM319+AM324</f>
        <v>0</v>
      </c>
      <c r="AN249" s="243"/>
      <c r="AO249" s="252">
        <f>AO254+AO259+AO264+AO269+AO274+AO279+AO284+AO289+AO294+AO299+AO304+AO309+AO314+AO319+AO324</f>
        <v>0</v>
      </c>
      <c r="AP249" s="252">
        <f>AP254+AP259+AP264+AP269+AP274+AP279+AP284+AP289+AP294+AP299+AP304+AP309+AP314+AP319+AP324</f>
        <v>0</v>
      </c>
      <c r="AQ249" s="243" t="e">
        <f>(AP249/AO249)*100</f>
        <v>#DIV/0!</v>
      </c>
      <c r="AR249" s="252"/>
    </row>
    <row r="250" spans="1:44" ht="16.5" hidden="1" customHeight="1">
      <c r="A250" s="314" t="s">
        <v>543</v>
      </c>
      <c r="B250" s="314" t="s">
        <v>544</v>
      </c>
      <c r="C250" s="325" t="s">
        <v>318</v>
      </c>
      <c r="D250" s="243" t="s">
        <v>287</v>
      </c>
      <c r="E250" s="243">
        <f>E251+E252+E254</f>
        <v>0</v>
      </c>
      <c r="F250" s="243">
        <f t="shared" ref="F250" si="681">F251+F252+F254</f>
        <v>0</v>
      </c>
      <c r="G250" s="243" t="e">
        <f t="shared" si="646"/>
        <v>#DIV/0!</v>
      </c>
      <c r="H250" s="243">
        <f t="shared" ref="H250:I250" si="682">H251+H252+H254</f>
        <v>0</v>
      </c>
      <c r="I250" s="243">
        <f t="shared" si="682"/>
        <v>0</v>
      </c>
      <c r="J250" s="243" t="e">
        <f t="shared" si="647"/>
        <v>#DIV/0!</v>
      </c>
      <c r="K250" s="243">
        <f t="shared" ref="K250:L250" si="683">K251+K252+K254</f>
        <v>0</v>
      </c>
      <c r="L250" s="243">
        <f t="shared" si="683"/>
        <v>0</v>
      </c>
      <c r="M250" s="243" t="e">
        <f t="shared" si="648"/>
        <v>#DIV/0!</v>
      </c>
      <c r="N250" s="243">
        <f t="shared" ref="N250:O250" si="684">N251+N252+N254</f>
        <v>0</v>
      </c>
      <c r="O250" s="243">
        <f t="shared" si="684"/>
        <v>0</v>
      </c>
      <c r="P250" s="243" t="e">
        <f t="shared" si="649"/>
        <v>#DIV/0!</v>
      </c>
      <c r="Q250" s="243">
        <f t="shared" ref="Q250:R250" si="685">Q251+Q252+Q254</f>
        <v>0</v>
      </c>
      <c r="R250" s="243">
        <f t="shared" si="685"/>
        <v>0</v>
      </c>
      <c r="S250" s="243" t="e">
        <f t="shared" si="650"/>
        <v>#DIV/0!</v>
      </c>
      <c r="T250" s="243">
        <f t="shared" ref="T250:U250" si="686">T251+T252+T254</f>
        <v>0</v>
      </c>
      <c r="U250" s="243">
        <f t="shared" si="686"/>
        <v>0</v>
      </c>
      <c r="V250" s="243" t="e">
        <f t="shared" si="651"/>
        <v>#DIV/0!</v>
      </c>
      <c r="W250" s="243">
        <f t="shared" ref="W250:X250" si="687">W251+W252+W254</f>
        <v>0</v>
      </c>
      <c r="X250" s="243">
        <f t="shared" si="687"/>
        <v>0</v>
      </c>
      <c r="Y250" s="243" t="e">
        <f>(X250/W250)*100</f>
        <v>#DIV/0!</v>
      </c>
      <c r="Z250" s="243">
        <f t="shared" ref="Z250:AA250" si="688">Z251+Z252+Z254</f>
        <v>0</v>
      </c>
      <c r="AA250" s="243">
        <f t="shared" si="688"/>
        <v>0</v>
      </c>
      <c r="AB250" s="243" t="e">
        <f>(AA250/Z250)*100</f>
        <v>#DIV/0!</v>
      </c>
      <c r="AC250" s="243">
        <f t="shared" ref="AC250:AD250" si="689">AC251+AC252+AC254</f>
        <v>0</v>
      </c>
      <c r="AD250" s="243">
        <f t="shared" si="689"/>
        <v>0</v>
      </c>
      <c r="AE250" s="243" t="e">
        <f>(AD250/AC250)*100</f>
        <v>#DIV/0!</v>
      </c>
      <c r="AF250" s="243">
        <f t="shared" ref="AF250:AG250" si="690">AF251+AF252+AF254</f>
        <v>0</v>
      </c>
      <c r="AG250" s="243">
        <f t="shared" si="690"/>
        <v>0</v>
      </c>
      <c r="AH250" s="243" t="e">
        <f t="shared" ref="AH250" si="691">(AG250/AF250)*100</f>
        <v>#DIV/0!</v>
      </c>
      <c r="AI250" s="243">
        <f t="shared" ref="AI250:AJ250" si="692">AI251+AI252+AI254</f>
        <v>0</v>
      </c>
      <c r="AJ250" s="243">
        <f t="shared" si="692"/>
        <v>0</v>
      </c>
      <c r="AK250" s="243" t="e">
        <f t="shared" ref="AK250" si="693">(AJ250/AI250)*100</f>
        <v>#DIV/0!</v>
      </c>
      <c r="AL250" s="243">
        <f t="shared" ref="AL250:AM250" si="694">AL251+AL252+AL254</f>
        <v>0</v>
      </c>
      <c r="AM250" s="243">
        <f t="shared" si="694"/>
        <v>0</v>
      </c>
      <c r="AN250" s="243" t="e">
        <f t="shared" ref="AN250" si="695">(AM250/AL250)*100</f>
        <v>#DIV/0!</v>
      </c>
      <c r="AO250" s="243">
        <f t="shared" ref="AO250:AP250" si="696">AO251+AO252+AO254</f>
        <v>0</v>
      </c>
      <c r="AP250" s="243">
        <f t="shared" si="696"/>
        <v>0</v>
      </c>
      <c r="AQ250" s="243" t="e">
        <f>(AP250/AO250)*100</f>
        <v>#DIV/0!</v>
      </c>
      <c r="AR250" s="252"/>
    </row>
    <row r="251" spans="1:44" ht="31.2" hidden="1">
      <c r="A251" s="315"/>
      <c r="B251" s="315"/>
      <c r="C251" s="326"/>
      <c r="D251" s="243" t="s">
        <v>2</v>
      </c>
      <c r="E251" s="243">
        <f>H251+K251+N251+Q251+T251+W251+Z251+AC251+AF251+AI251+AL251+AO251</f>
        <v>0</v>
      </c>
      <c r="F251" s="243">
        <f t="shared" ref="F251:F252" si="697">I251+L251+O251+R251+U251+X251+AA251+AD251+AG251+AJ251+AM251+AP251</f>
        <v>0</v>
      </c>
      <c r="G251" s="243" t="e">
        <f t="shared" si="646"/>
        <v>#DIV/0!</v>
      </c>
      <c r="H251" s="252"/>
      <c r="I251" s="252"/>
      <c r="J251" s="243" t="e">
        <f t="shared" si="647"/>
        <v>#DIV/0!</v>
      </c>
      <c r="K251" s="252"/>
      <c r="L251" s="252"/>
      <c r="M251" s="243" t="e">
        <f t="shared" si="648"/>
        <v>#DIV/0!</v>
      </c>
      <c r="N251" s="252"/>
      <c r="O251" s="252"/>
      <c r="P251" s="243" t="e">
        <f t="shared" si="649"/>
        <v>#DIV/0!</v>
      </c>
      <c r="Q251" s="252"/>
      <c r="R251" s="252"/>
      <c r="S251" s="243" t="e">
        <f t="shared" si="650"/>
        <v>#DIV/0!</v>
      </c>
      <c r="T251" s="252"/>
      <c r="U251" s="252"/>
      <c r="V251" s="243" t="e">
        <f t="shared" si="651"/>
        <v>#DIV/0!</v>
      </c>
      <c r="W251" s="252"/>
      <c r="X251" s="252"/>
      <c r="Y251" s="243" t="e">
        <f>(X251/W251)*100</f>
        <v>#DIV/0!</v>
      </c>
      <c r="Z251" s="252"/>
      <c r="AA251" s="252"/>
      <c r="AB251" s="243" t="e">
        <f>(AA251/Z251)*100</f>
        <v>#DIV/0!</v>
      </c>
      <c r="AC251" s="252"/>
      <c r="AD251" s="252"/>
      <c r="AE251" s="243" t="e">
        <f>(AD251/AC251)*100</f>
        <v>#DIV/0!</v>
      </c>
      <c r="AF251" s="252"/>
      <c r="AG251" s="252"/>
      <c r="AH251" s="243"/>
      <c r="AI251" s="252"/>
      <c r="AJ251" s="252"/>
      <c r="AK251" s="243"/>
      <c r="AL251" s="252"/>
      <c r="AM251" s="252"/>
      <c r="AN251" s="243"/>
      <c r="AO251" s="252"/>
      <c r="AP251" s="252"/>
      <c r="AQ251" s="243" t="e">
        <f>(AP251/AO251)*100</f>
        <v>#DIV/0!</v>
      </c>
      <c r="AR251" s="252"/>
    </row>
    <row r="252" spans="1:44" ht="16.05" hidden="1" customHeight="1">
      <c r="A252" s="315"/>
      <c r="B252" s="315"/>
      <c r="C252" s="326"/>
      <c r="D252" s="243" t="s">
        <v>43</v>
      </c>
      <c r="E252" s="243">
        <f t="shared" ref="E252:F254" si="698">H252+K252+N252+Q252+T252+W252+Z252+AC252+AF252+AI252+AL252+AO252</f>
        <v>0</v>
      </c>
      <c r="F252" s="243">
        <f t="shared" si="697"/>
        <v>0</v>
      </c>
      <c r="G252" s="243" t="e">
        <f t="shared" si="646"/>
        <v>#DIV/0!</v>
      </c>
      <c r="H252" s="252"/>
      <c r="I252" s="252"/>
      <c r="J252" s="243" t="e">
        <f t="shared" si="647"/>
        <v>#DIV/0!</v>
      </c>
      <c r="K252" s="252"/>
      <c r="L252" s="252"/>
      <c r="M252" s="243" t="e">
        <f t="shared" si="648"/>
        <v>#DIV/0!</v>
      </c>
      <c r="N252" s="252"/>
      <c r="O252" s="252"/>
      <c r="P252" s="243" t="e">
        <f t="shared" si="649"/>
        <v>#DIV/0!</v>
      </c>
      <c r="Q252" s="252"/>
      <c r="R252" s="252"/>
      <c r="S252" s="243" t="e">
        <f t="shared" si="650"/>
        <v>#DIV/0!</v>
      </c>
      <c r="T252" s="252"/>
      <c r="U252" s="252"/>
      <c r="V252" s="243" t="e">
        <f t="shared" si="651"/>
        <v>#DIV/0!</v>
      </c>
      <c r="W252" s="252"/>
      <c r="X252" s="252"/>
      <c r="Y252" s="243"/>
      <c r="Z252" s="252"/>
      <c r="AA252" s="252"/>
      <c r="AB252" s="243"/>
      <c r="AC252" s="252"/>
      <c r="AD252" s="252"/>
      <c r="AE252" s="243"/>
      <c r="AF252" s="252"/>
      <c r="AG252" s="252"/>
      <c r="AH252" s="243"/>
      <c r="AI252" s="252"/>
      <c r="AJ252" s="252"/>
      <c r="AK252" s="243"/>
      <c r="AL252" s="252">
        <v>0</v>
      </c>
      <c r="AM252" s="252"/>
      <c r="AN252" s="243"/>
      <c r="AO252" s="252"/>
      <c r="AP252" s="252"/>
      <c r="AQ252" s="243" t="e">
        <f>(AP252/AO252)*100</f>
        <v>#DIV/0!</v>
      </c>
      <c r="AR252" s="252"/>
    </row>
    <row r="253" spans="1:44" ht="46.8" hidden="1">
      <c r="A253" s="315"/>
      <c r="B253" s="315"/>
      <c r="C253" s="326"/>
      <c r="D253" s="243" t="s">
        <v>283</v>
      </c>
      <c r="E253" s="243">
        <f t="shared" si="698"/>
        <v>0</v>
      </c>
      <c r="F253" s="243">
        <f t="shared" ref="F253" si="699">I253+L253+O253+R253+U253+X253+AA253+AD253+AG253+AJ253+AP253</f>
        <v>0</v>
      </c>
      <c r="G253" s="243" t="e">
        <f t="shared" si="646"/>
        <v>#DIV/0!</v>
      </c>
      <c r="H253" s="252"/>
      <c r="I253" s="252"/>
      <c r="J253" s="243" t="e">
        <f t="shared" si="647"/>
        <v>#DIV/0!</v>
      </c>
      <c r="K253" s="252"/>
      <c r="L253" s="252"/>
      <c r="M253" s="243" t="e">
        <f t="shared" si="648"/>
        <v>#DIV/0!</v>
      </c>
      <c r="N253" s="252"/>
      <c r="O253" s="252"/>
      <c r="P253" s="243" t="e">
        <f t="shared" si="649"/>
        <v>#DIV/0!</v>
      </c>
      <c r="Q253" s="252"/>
      <c r="R253" s="252"/>
      <c r="S253" s="243" t="e">
        <f t="shared" si="650"/>
        <v>#DIV/0!</v>
      </c>
      <c r="T253" s="252"/>
      <c r="U253" s="252"/>
      <c r="V253" s="243" t="e">
        <f t="shared" si="651"/>
        <v>#DIV/0!</v>
      </c>
      <c r="W253" s="252"/>
      <c r="X253" s="252"/>
      <c r="Y253" s="243" t="e">
        <f>(X253/W253)*100</f>
        <v>#DIV/0!</v>
      </c>
      <c r="Z253" s="252"/>
      <c r="AA253" s="252"/>
      <c r="AB253" s="243" t="e">
        <f>(AA253/Z253)*100</f>
        <v>#DIV/0!</v>
      </c>
      <c r="AC253" s="252"/>
      <c r="AD253" s="252"/>
      <c r="AE253" s="243" t="e">
        <f>(AD253/AC253)*100</f>
        <v>#DIV/0!</v>
      </c>
      <c r="AF253" s="252"/>
      <c r="AG253" s="252"/>
      <c r="AH253" s="243"/>
      <c r="AI253" s="252"/>
      <c r="AJ253" s="252"/>
      <c r="AK253" s="243"/>
      <c r="AL253" s="252"/>
      <c r="AM253" s="252"/>
      <c r="AN253" s="243"/>
      <c r="AO253" s="252"/>
      <c r="AP253" s="243"/>
      <c r="AQ253" s="243"/>
      <c r="AR253" s="252"/>
    </row>
    <row r="254" spans="1:44" ht="31.2" hidden="1">
      <c r="A254" s="316"/>
      <c r="B254" s="316"/>
      <c r="C254" s="327"/>
      <c r="D254" s="243" t="s">
        <v>288</v>
      </c>
      <c r="E254" s="243">
        <f t="shared" si="698"/>
        <v>0</v>
      </c>
      <c r="F254" s="243">
        <f t="shared" si="698"/>
        <v>0</v>
      </c>
      <c r="G254" s="243" t="e">
        <f t="shared" si="646"/>
        <v>#DIV/0!</v>
      </c>
      <c r="H254" s="252"/>
      <c r="I254" s="252"/>
      <c r="J254" s="243" t="e">
        <f t="shared" si="647"/>
        <v>#DIV/0!</v>
      </c>
      <c r="K254" s="252"/>
      <c r="L254" s="252"/>
      <c r="M254" s="243" t="e">
        <f t="shared" si="648"/>
        <v>#DIV/0!</v>
      </c>
      <c r="N254" s="252"/>
      <c r="O254" s="252"/>
      <c r="P254" s="243" t="e">
        <f t="shared" si="649"/>
        <v>#DIV/0!</v>
      </c>
      <c r="Q254" s="252"/>
      <c r="R254" s="252"/>
      <c r="S254" s="243" t="e">
        <f t="shared" si="650"/>
        <v>#DIV/0!</v>
      </c>
      <c r="T254" s="252"/>
      <c r="U254" s="252"/>
      <c r="V254" s="243" t="e">
        <f t="shared" si="651"/>
        <v>#DIV/0!</v>
      </c>
      <c r="W254" s="252"/>
      <c r="X254" s="252"/>
      <c r="Y254" s="243" t="e">
        <f>(X254/W254)*100</f>
        <v>#DIV/0!</v>
      </c>
      <c r="Z254" s="252"/>
      <c r="AA254" s="252"/>
      <c r="AB254" s="243" t="e">
        <f>(AA254/Z254)*100</f>
        <v>#DIV/0!</v>
      </c>
      <c r="AC254" s="252"/>
      <c r="AD254" s="252"/>
      <c r="AE254" s="243" t="e">
        <f>(AD254/AC254)*100</f>
        <v>#DIV/0!</v>
      </c>
      <c r="AF254" s="252"/>
      <c r="AG254" s="252"/>
      <c r="AH254" s="243"/>
      <c r="AI254" s="252"/>
      <c r="AJ254" s="252"/>
      <c r="AK254" s="243"/>
      <c r="AL254" s="252"/>
      <c r="AM254" s="252"/>
      <c r="AN254" s="243"/>
      <c r="AO254" s="252"/>
      <c r="AP254" s="252"/>
      <c r="AQ254" s="243" t="e">
        <f>(AP254/AO254)*100</f>
        <v>#DIV/0!</v>
      </c>
      <c r="AR254" s="252"/>
    </row>
    <row r="255" spans="1:44" ht="16.5" hidden="1" customHeight="1">
      <c r="A255" s="314" t="s">
        <v>545</v>
      </c>
      <c r="B255" s="314" t="s">
        <v>546</v>
      </c>
      <c r="C255" s="325" t="s">
        <v>318</v>
      </c>
      <c r="D255" s="243" t="s">
        <v>287</v>
      </c>
      <c r="E255" s="243">
        <f>E256+E257+E259</f>
        <v>763.8</v>
      </c>
      <c r="F255" s="243">
        <f t="shared" ref="F255" si="700">F256+F257+F259</f>
        <v>0</v>
      </c>
      <c r="G255" s="243">
        <f t="shared" si="646"/>
        <v>0</v>
      </c>
      <c r="H255" s="243">
        <f t="shared" ref="H255:I255" si="701">H256+H257+H259</f>
        <v>0</v>
      </c>
      <c r="I255" s="243">
        <f t="shared" si="701"/>
        <v>0</v>
      </c>
      <c r="J255" s="243" t="e">
        <f t="shared" si="647"/>
        <v>#DIV/0!</v>
      </c>
      <c r="K255" s="243">
        <f t="shared" ref="K255:L255" si="702">K256+K257+K259</f>
        <v>0</v>
      </c>
      <c r="L255" s="243">
        <f t="shared" si="702"/>
        <v>0</v>
      </c>
      <c r="M255" s="243" t="e">
        <f t="shared" si="648"/>
        <v>#DIV/0!</v>
      </c>
      <c r="N255" s="243">
        <f t="shared" ref="N255:O255" si="703">N256+N257+N259</f>
        <v>0</v>
      </c>
      <c r="O255" s="243">
        <f t="shared" si="703"/>
        <v>0</v>
      </c>
      <c r="P255" s="243" t="e">
        <f t="shared" si="649"/>
        <v>#DIV/0!</v>
      </c>
      <c r="Q255" s="243">
        <f t="shared" ref="Q255:R255" si="704">Q256+Q257+Q259</f>
        <v>0</v>
      </c>
      <c r="R255" s="243">
        <f t="shared" si="704"/>
        <v>0</v>
      </c>
      <c r="S255" s="243" t="e">
        <f t="shared" si="650"/>
        <v>#DIV/0!</v>
      </c>
      <c r="T255" s="243">
        <f t="shared" ref="T255:U255" si="705">T256+T257+T259</f>
        <v>0</v>
      </c>
      <c r="U255" s="243">
        <f t="shared" si="705"/>
        <v>0</v>
      </c>
      <c r="V255" s="243" t="e">
        <f t="shared" si="651"/>
        <v>#DIV/0!</v>
      </c>
      <c r="W255" s="243">
        <f t="shared" ref="W255:X255" si="706">W256+W257+W259</f>
        <v>0</v>
      </c>
      <c r="X255" s="243">
        <f t="shared" si="706"/>
        <v>0</v>
      </c>
      <c r="Y255" s="243" t="e">
        <f>(X255/W255)*100</f>
        <v>#DIV/0!</v>
      </c>
      <c r="Z255" s="243">
        <f t="shared" ref="Z255:AA255" si="707">Z256+Z257+Z259</f>
        <v>0</v>
      </c>
      <c r="AA255" s="243">
        <f t="shared" si="707"/>
        <v>0</v>
      </c>
      <c r="AB255" s="243" t="e">
        <f>(AA255/Z255)*100</f>
        <v>#DIV/0!</v>
      </c>
      <c r="AC255" s="243">
        <f t="shared" ref="AC255:AD255" si="708">AC256+AC257+AC259</f>
        <v>0</v>
      </c>
      <c r="AD255" s="243">
        <f t="shared" si="708"/>
        <v>0</v>
      </c>
      <c r="AE255" s="243" t="e">
        <f>(AD255/AC255)*100</f>
        <v>#DIV/0!</v>
      </c>
      <c r="AF255" s="243">
        <f t="shared" ref="AF255:AG255" si="709">AF256+AF257+AF259</f>
        <v>0</v>
      </c>
      <c r="AG255" s="243">
        <f t="shared" si="709"/>
        <v>0</v>
      </c>
      <c r="AH255" s="243" t="e">
        <f t="shared" ref="AH255" si="710">(AG255/AF255)*100</f>
        <v>#DIV/0!</v>
      </c>
      <c r="AI255" s="243">
        <f t="shared" ref="AI255:AJ255" si="711">AI256+AI257+AI259</f>
        <v>0</v>
      </c>
      <c r="AJ255" s="243">
        <f t="shared" si="711"/>
        <v>0</v>
      </c>
      <c r="AK255" s="243" t="e">
        <f t="shared" ref="AK255" si="712">(AJ255/AI255)*100</f>
        <v>#DIV/0!</v>
      </c>
      <c r="AL255" s="243">
        <f t="shared" ref="AL255:AM255" si="713">AL256+AL257+AL259</f>
        <v>763.8</v>
      </c>
      <c r="AM255" s="243">
        <f t="shared" si="713"/>
        <v>0</v>
      </c>
      <c r="AN255" s="243">
        <f t="shared" ref="AN255" si="714">(AM255/AL255)*100</f>
        <v>0</v>
      </c>
      <c r="AO255" s="243">
        <f t="shared" ref="AO255:AP255" si="715">AO256+AO257+AO259</f>
        <v>0</v>
      </c>
      <c r="AP255" s="243">
        <f t="shared" si="715"/>
        <v>0</v>
      </c>
      <c r="AQ255" s="243" t="e">
        <f>(AP255/AO255)*100</f>
        <v>#DIV/0!</v>
      </c>
      <c r="AR255" s="252"/>
    </row>
    <row r="256" spans="1:44" ht="31.2" hidden="1">
      <c r="A256" s="315"/>
      <c r="B256" s="315"/>
      <c r="C256" s="326"/>
      <c r="D256" s="243" t="s">
        <v>2</v>
      </c>
      <c r="E256" s="243">
        <f>H256+K256+N256+Q256+T256+W256+Z256+AC256+AF256+AI256+AL256+AO256</f>
        <v>0</v>
      </c>
      <c r="F256" s="243">
        <f t="shared" ref="F256:F257" si="716">I256+L256+O256+R256+U256+X256+AA256+AD256+AG256+AJ256+AM256+AP256</f>
        <v>0</v>
      </c>
      <c r="G256" s="243" t="e">
        <f t="shared" si="646"/>
        <v>#DIV/0!</v>
      </c>
      <c r="H256" s="252"/>
      <c r="I256" s="252"/>
      <c r="J256" s="243" t="e">
        <f t="shared" si="647"/>
        <v>#DIV/0!</v>
      </c>
      <c r="K256" s="252"/>
      <c r="L256" s="252"/>
      <c r="M256" s="243" t="e">
        <f t="shared" si="648"/>
        <v>#DIV/0!</v>
      </c>
      <c r="N256" s="252"/>
      <c r="O256" s="252"/>
      <c r="P256" s="243" t="e">
        <f t="shared" si="649"/>
        <v>#DIV/0!</v>
      </c>
      <c r="Q256" s="252"/>
      <c r="R256" s="252"/>
      <c r="S256" s="243" t="e">
        <f t="shared" si="650"/>
        <v>#DIV/0!</v>
      </c>
      <c r="T256" s="252"/>
      <c r="U256" s="252"/>
      <c r="V256" s="243" t="e">
        <f t="shared" si="651"/>
        <v>#DIV/0!</v>
      </c>
      <c r="W256" s="252"/>
      <c r="X256" s="252"/>
      <c r="Y256" s="243" t="e">
        <f>(X256/W256)*100</f>
        <v>#DIV/0!</v>
      </c>
      <c r="Z256" s="252"/>
      <c r="AA256" s="252"/>
      <c r="AB256" s="243" t="e">
        <f>(AA256/Z256)*100</f>
        <v>#DIV/0!</v>
      </c>
      <c r="AC256" s="252"/>
      <c r="AD256" s="252"/>
      <c r="AE256" s="243" t="e">
        <f>(AD256/AC256)*100</f>
        <v>#DIV/0!</v>
      </c>
      <c r="AF256" s="252"/>
      <c r="AG256" s="252"/>
      <c r="AH256" s="243"/>
      <c r="AI256" s="252"/>
      <c r="AJ256" s="252"/>
      <c r="AK256" s="243"/>
      <c r="AL256" s="252"/>
      <c r="AM256" s="252"/>
      <c r="AN256" s="243"/>
      <c r="AO256" s="252"/>
      <c r="AP256" s="252"/>
      <c r="AQ256" s="243" t="e">
        <f>(AP256/AO256)*100</f>
        <v>#DIV/0!</v>
      </c>
      <c r="AR256" s="252"/>
    </row>
    <row r="257" spans="1:44" ht="16.05" hidden="1" customHeight="1">
      <c r="A257" s="315"/>
      <c r="B257" s="315"/>
      <c r="C257" s="326"/>
      <c r="D257" s="243" t="s">
        <v>43</v>
      </c>
      <c r="E257" s="243">
        <f t="shared" ref="E257:F259" si="717">H257+K257+N257+Q257+T257+W257+Z257+AC257+AF257+AI257+AL257+AO257</f>
        <v>763.8</v>
      </c>
      <c r="F257" s="243">
        <f t="shared" si="716"/>
        <v>0</v>
      </c>
      <c r="G257" s="243">
        <f t="shared" si="646"/>
        <v>0</v>
      </c>
      <c r="H257" s="252"/>
      <c r="I257" s="252"/>
      <c r="J257" s="243" t="e">
        <f t="shared" si="647"/>
        <v>#DIV/0!</v>
      </c>
      <c r="K257" s="252"/>
      <c r="L257" s="252"/>
      <c r="M257" s="243" t="e">
        <f t="shared" si="648"/>
        <v>#DIV/0!</v>
      </c>
      <c r="N257" s="252"/>
      <c r="O257" s="252"/>
      <c r="P257" s="243" t="e">
        <f t="shared" si="649"/>
        <v>#DIV/0!</v>
      </c>
      <c r="Q257" s="252"/>
      <c r="R257" s="252"/>
      <c r="S257" s="243" t="e">
        <f t="shared" si="650"/>
        <v>#DIV/0!</v>
      </c>
      <c r="T257" s="252"/>
      <c r="U257" s="252"/>
      <c r="V257" s="243" t="e">
        <f t="shared" si="651"/>
        <v>#DIV/0!</v>
      </c>
      <c r="W257" s="252"/>
      <c r="X257" s="252"/>
      <c r="Y257" s="243"/>
      <c r="Z257" s="252"/>
      <c r="AA257" s="252"/>
      <c r="AB257" s="243"/>
      <c r="AC257" s="252"/>
      <c r="AD257" s="252"/>
      <c r="AE257" s="243"/>
      <c r="AF257" s="252"/>
      <c r="AG257" s="252"/>
      <c r="AH257" s="243"/>
      <c r="AI257" s="252"/>
      <c r="AJ257" s="252"/>
      <c r="AK257" s="243"/>
      <c r="AL257" s="252">
        <v>763.8</v>
      </c>
      <c r="AM257" s="252"/>
      <c r="AN257" s="243"/>
      <c r="AO257" s="252"/>
      <c r="AP257" s="252"/>
      <c r="AQ257" s="243" t="e">
        <f>(AP257/AO257)*100</f>
        <v>#DIV/0!</v>
      </c>
      <c r="AR257" s="252"/>
    </row>
    <row r="258" spans="1:44" ht="46.8" hidden="1">
      <c r="A258" s="315"/>
      <c r="B258" s="315"/>
      <c r="C258" s="326"/>
      <c r="D258" s="243" t="s">
        <v>283</v>
      </c>
      <c r="E258" s="243">
        <f t="shared" si="717"/>
        <v>0</v>
      </c>
      <c r="F258" s="243">
        <f t="shared" ref="F258" si="718">I258+L258+O258+R258+U258+X258+AA258+AD258+AG258+AJ258+AP258</f>
        <v>0</v>
      </c>
      <c r="G258" s="243" t="e">
        <f t="shared" si="646"/>
        <v>#DIV/0!</v>
      </c>
      <c r="H258" s="252"/>
      <c r="I258" s="252"/>
      <c r="J258" s="243" t="e">
        <f t="shared" si="647"/>
        <v>#DIV/0!</v>
      </c>
      <c r="K258" s="252"/>
      <c r="L258" s="252"/>
      <c r="M258" s="243" t="e">
        <f t="shared" si="648"/>
        <v>#DIV/0!</v>
      </c>
      <c r="N258" s="252"/>
      <c r="O258" s="252"/>
      <c r="P258" s="243" t="e">
        <f t="shared" si="649"/>
        <v>#DIV/0!</v>
      </c>
      <c r="Q258" s="252"/>
      <c r="R258" s="252"/>
      <c r="S258" s="243" t="e">
        <f t="shared" si="650"/>
        <v>#DIV/0!</v>
      </c>
      <c r="T258" s="252"/>
      <c r="U258" s="252"/>
      <c r="V258" s="243" t="e">
        <f t="shared" si="651"/>
        <v>#DIV/0!</v>
      </c>
      <c r="W258" s="252"/>
      <c r="X258" s="252"/>
      <c r="Y258" s="243" t="e">
        <f>(X258/W258)*100</f>
        <v>#DIV/0!</v>
      </c>
      <c r="Z258" s="252"/>
      <c r="AA258" s="252"/>
      <c r="AB258" s="243" t="e">
        <f>(AA258/Z258)*100</f>
        <v>#DIV/0!</v>
      </c>
      <c r="AC258" s="252"/>
      <c r="AD258" s="252"/>
      <c r="AE258" s="243" t="e">
        <f>(AD258/AC258)*100</f>
        <v>#DIV/0!</v>
      </c>
      <c r="AF258" s="252"/>
      <c r="AG258" s="252"/>
      <c r="AH258" s="243"/>
      <c r="AI258" s="252"/>
      <c r="AJ258" s="252"/>
      <c r="AK258" s="243"/>
      <c r="AL258" s="252"/>
      <c r="AM258" s="252"/>
      <c r="AN258" s="243"/>
      <c r="AO258" s="252"/>
      <c r="AP258" s="243"/>
      <c r="AQ258" s="243"/>
      <c r="AR258" s="252"/>
    </row>
    <row r="259" spans="1:44" ht="31.2" hidden="1">
      <c r="A259" s="316"/>
      <c r="B259" s="316"/>
      <c r="C259" s="327"/>
      <c r="D259" s="243" t="s">
        <v>288</v>
      </c>
      <c r="E259" s="243">
        <f t="shared" si="717"/>
        <v>0</v>
      </c>
      <c r="F259" s="243">
        <f t="shared" si="717"/>
        <v>0</v>
      </c>
      <c r="G259" s="243" t="e">
        <f t="shared" si="646"/>
        <v>#DIV/0!</v>
      </c>
      <c r="H259" s="252"/>
      <c r="I259" s="252"/>
      <c r="J259" s="243" t="e">
        <f t="shared" si="647"/>
        <v>#DIV/0!</v>
      </c>
      <c r="K259" s="252"/>
      <c r="L259" s="252"/>
      <c r="M259" s="243" t="e">
        <f t="shared" si="648"/>
        <v>#DIV/0!</v>
      </c>
      <c r="N259" s="252"/>
      <c r="O259" s="252"/>
      <c r="P259" s="243" t="e">
        <f t="shared" si="649"/>
        <v>#DIV/0!</v>
      </c>
      <c r="Q259" s="252"/>
      <c r="R259" s="252"/>
      <c r="S259" s="243" t="e">
        <f t="shared" si="650"/>
        <v>#DIV/0!</v>
      </c>
      <c r="T259" s="252"/>
      <c r="U259" s="252"/>
      <c r="V259" s="243" t="e">
        <f t="shared" si="651"/>
        <v>#DIV/0!</v>
      </c>
      <c r="W259" s="252"/>
      <c r="X259" s="252"/>
      <c r="Y259" s="243" t="e">
        <f>(X259/W259)*100</f>
        <v>#DIV/0!</v>
      </c>
      <c r="Z259" s="252"/>
      <c r="AA259" s="252"/>
      <c r="AB259" s="243" t="e">
        <f>(AA259/Z259)*100</f>
        <v>#DIV/0!</v>
      </c>
      <c r="AC259" s="252"/>
      <c r="AD259" s="252"/>
      <c r="AE259" s="243" t="e">
        <f>(AD259/AC259)*100</f>
        <v>#DIV/0!</v>
      </c>
      <c r="AF259" s="252"/>
      <c r="AG259" s="252"/>
      <c r="AH259" s="243"/>
      <c r="AI259" s="252"/>
      <c r="AJ259" s="252"/>
      <c r="AK259" s="243"/>
      <c r="AL259" s="252"/>
      <c r="AM259" s="252"/>
      <c r="AN259" s="243"/>
      <c r="AO259" s="252"/>
      <c r="AP259" s="252"/>
      <c r="AQ259" s="243" t="e">
        <f>(AP259/AO259)*100</f>
        <v>#DIV/0!</v>
      </c>
      <c r="AR259" s="252"/>
    </row>
    <row r="260" spans="1:44" ht="16.5" customHeight="1">
      <c r="A260" s="314" t="s">
        <v>547</v>
      </c>
      <c r="B260" s="314" t="s">
        <v>548</v>
      </c>
      <c r="C260" s="325" t="s">
        <v>318</v>
      </c>
      <c r="D260" s="243" t="s">
        <v>287</v>
      </c>
      <c r="E260" s="243">
        <f>E261+E262+E264</f>
        <v>690.1</v>
      </c>
      <c r="F260" s="243">
        <f t="shared" ref="F260" si="719">F261+F262+F264</f>
        <v>0</v>
      </c>
      <c r="G260" s="243">
        <f t="shared" si="646"/>
        <v>0</v>
      </c>
      <c r="H260" s="243">
        <f t="shared" ref="H260:I260" si="720">H261+H262+H264</f>
        <v>0</v>
      </c>
      <c r="I260" s="243">
        <f t="shared" si="720"/>
        <v>0</v>
      </c>
      <c r="J260" s="243" t="e">
        <f t="shared" si="647"/>
        <v>#DIV/0!</v>
      </c>
      <c r="K260" s="243">
        <f t="shared" ref="K260:L260" si="721">K261+K262+K264</f>
        <v>0</v>
      </c>
      <c r="L260" s="243">
        <f t="shared" si="721"/>
        <v>0</v>
      </c>
      <c r="M260" s="243" t="e">
        <f t="shared" si="648"/>
        <v>#DIV/0!</v>
      </c>
      <c r="N260" s="243">
        <f t="shared" ref="N260:O260" si="722">N261+N262+N264</f>
        <v>0</v>
      </c>
      <c r="O260" s="243">
        <f t="shared" si="722"/>
        <v>0</v>
      </c>
      <c r="P260" s="243" t="e">
        <f t="shared" si="649"/>
        <v>#DIV/0!</v>
      </c>
      <c r="Q260" s="243">
        <f t="shared" ref="Q260:R260" si="723">Q261+Q262+Q264</f>
        <v>0</v>
      </c>
      <c r="R260" s="243">
        <f t="shared" si="723"/>
        <v>0</v>
      </c>
      <c r="S260" s="243" t="e">
        <f t="shared" si="650"/>
        <v>#DIV/0!</v>
      </c>
      <c r="T260" s="243">
        <f t="shared" ref="T260:U260" si="724">T261+T262+T264</f>
        <v>0</v>
      </c>
      <c r="U260" s="243">
        <f t="shared" si="724"/>
        <v>0</v>
      </c>
      <c r="V260" s="243" t="e">
        <f t="shared" si="651"/>
        <v>#DIV/0!</v>
      </c>
      <c r="W260" s="243">
        <f t="shared" ref="W260:X260" si="725">W261+W262+W264</f>
        <v>0</v>
      </c>
      <c r="X260" s="243">
        <f t="shared" si="725"/>
        <v>0</v>
      </c>
      <c r="Y260" s="243" t="e">
        <f>(X260/W260)*100</f>
        <v>#DIV/0!</v>
      </c>
      <c r="Z260" s="243">
        <f t="shared" ref="Z260:AA260" si="726">Z261+Z262+Z264</f>
        <v>0</v>
      </c>
      <c r="AA260" s="243">
        <f t="shared" si="726"/>
        <v>0</v>
      </c>
      <c r="AB260" s="243" t="e">
        <f>(AA260/Z260)*100</f>
        <v>#DIV/0!</v>
      </c>
      <c r="AC260" s="243">
        <f t="shared" ref="AC260:AD260" si="727">AC261+AC262+AC264</f>
        <v>0</v>
      </c>
      <c r="AD260" s="243">
        <f t="shared" si="727"/>
        <v>0</v>
      </c>
      <c r="AE260" s="243" t="e">
        <f>(AD260/AC260)*100</f>
        <v>#DIV/0!</v>
      </c>
      <c r="AF260" s="243">
        <f t="shared" ref="AF260:AG260" si="728">AF261+AF262+AF264</f>
        <v>0</v>
      </c>
      <c r="AG260" s="243">
        <f t="shared" si="728"/>
        <v>0</v>
      </c>
      <c r="AH260" s="243" t="e">
        <f t="shared" ref="AH260" si="729">(AG260/AF260)*100</f>
        <v>#DIV/0!</v>
      </c>
      <c r="AI260" s="243">
        <f t="shared" ref="AI260:AJ260" si="730">AI261+AI262+AI264</f>
        <v>0</v>
      </c>
      <c r="AJ260" s="243">
        <f t="shared" si="730"/>
        <v>0</v>
      </c>
      <c r="AK260" s="243" t="e">
        <f t="shared" ref="AK260" si="731">(AJ260/AI260)*100</f>
        <v>#DIV/0!</v>
      </c>
      <c r="AL260" s="243">
        <f t="shared" ref="AL260:AM260" si="732">AL261+AL262+AL264</f>
        <v>690.1</v>
      </c>
      <c r="AM260" s="243">
        <f t="shared" si="732"/>
        <v>0</v>
      </c>
      <c r="AN260" s="243">
        <f t="shared" ref="AN260" si="733">(AM260/AL260)*100</f>
        <v>0</v>
      </c>
      <c r="AO260" s="243">
        <f t="shared" ref="AO260:AP260" si="734">AO261+AO262+AO264</f>
        <v>0</v>
      </c>
      <c r="AP260" s="243">
        <f t="shared" si="734"/>
        <v>0</v>
      </c>
      <c r="AQ260" s="243" t="e">
        <f>(AP260/AO260)*100</f>
        <v>#DIV/0!</v>
      </c>
      <c r="AR260" s="252"/>
    </row>
    <row r="261" spans="1:44" ht="31.2">
      <c r="A261" s="315"/>
      <c r="B261" s="315"/>
      <c r="C261" s="326"/>
      <c r="D261" s="243" t="s">
        <v>2</v>
      </c>
      <c r="E261" s="243">
        <f>H261+K261+N261+Q261+T261+W261+Z261+AC261+AF261+AI261+AL261+AO261</f>
        <v>0</v>
      </c>
      <c r="F261" s="243">
        <f t="shared" ref="F261:F262" si="735">I261+L261+O261+R261+U261+X261+AA261+AD261+AG261+AJ261+AM261+AP261</f>
        <v>0</v>
      </c>
      <c r="G261" s="243" t="e">
        <f t="shared" si="646"/>
        <v>#DIV/0!</v>
      </c>
      <c r="H261" s="252"/>
      <c r="I261" s="252"/>
      <c r="J261" s="243" t="e">
        <f t="shared" si="647"/>
        <v>#DIV/0!</v>
      </c>
      <c r="K261" s="252"/>
      <c r="L261" s="252"/>
      <c r="M261" s="243" t="e">
        <f t="shared" si="648"/>
        <v>#DIV/0!</v>
      </c>
      <c r="N261" s="252"/>
      <c r="O261" s="252"/>
      <c r="P261" s="243" t="e">
        <f t="shared" si="649"/>
        <v>#DIV/0!</v>
      </c>
      <c r="Q261" s="252"/>
      <c r="R261" s="252"/>
      <c r="S261" s="243" t="e">
        <f t="shared" si="650"/>
        <v>#DIV/0!</v>
      </c>
      <c r="T261" s="252"/>
      <c r="U261" s="252"/>
      <c r="V261" s="243" t="e">
        <f t="shared" si="651"/>
        <v>#DIV/0!</v>
      </c>
      <c r="W261" s="252"/>
      <c r="X261" s="252"/>
      <c r="Y261" s="243" t="e">
        <f>(X261/W261)*100</f>
        <v>#DIV/0!</v>
      </c>
      <c r="Z261" s="252"/>
      <c r="AA261" s="252"/>
      <c r="AB261" s="243" t="e">
        <f>(AA261/Z261)*100</f>
        <v>#DIV/0!</v>
      </c>
      <c r="AC261" s="252"/>
      <c r="AD261" s="252"/>
      <c r="AE261" s="243" t="e">
        <f>(AD261/AC261)*100</f>
        <v>#DIV/0!</v>
      </c>
      <c r="AF261" s="252"/>
      <c r="AG261" s="252"/>
      <c r="AH261" s="243"/>
      <c r="AI261" s="252"/>
      <c r="AJ261" s="252"/>
      <c r="AK261" s="243"/>
      <c r="AL261" s="252"/>
      <c r="AM261" s="252"/>
      <c r="AN261" s="243"/>
      <c r="AO261" s="252"/>
      <c r="AP261" s="252"/>
      <c r="AQ261" s="243" t="e">
        <f>(AP261/AO261)*100</f>
        <v>#DIV/0!</v>
      </c>
      <c r="AR261" s="252"/>
    </row>
    <row r="262" spans="1:44" ht="16.05" customHeight="1">
      <c r="A262" s="315"/>
      <c r="B262" s="315"/>
      <c r="C262" s="326"/>
      <c r="D262" s="243" t="s">
        <v>43</v>
      </c>
      <c r="E262" s="243">
        <f t="shared" ref="E262:F264" si="736">H262+K262+N262+Q262+T262+W262+Z262+AC262+AF262+AI262+AL262+AO262</f>
        <v>690.1</v>
      </c>
      <c r="F262" s="243">
        <f t="shared" si="735"/>
        <v>0</v>
      </c>
      <c r="G262" s="243">
        <f t="shared" si="646"/>
        <v>0</v>
      </c>
      <c r="H262" s="252"/>
      <c r="I262" s="252"/>
      <c r="J262" s="243" t="e">
        <f t="shared" si="647"/>
        <v>#DIV/0!</v>
      </c>
      <c r="K262" s="252"/>
      <c r="L262" s="252"/>
      <c r="M262" s="243" t="e">
        <f t="shared" si="648"/>
        <v>#DIV/0!</v>
      </c>
      <c r="N262" s="252"/>
      <c r="O262" s="252"/>
      <c r="P262" s="243" t="e">
        <f t="shared" si="649"/>
        <v>#DIV/0!</v>
      </c>
      <c r="Q262" s="252"/>
      <c r="R262" s="252"/>
      <c r="S262" s="243" t="e">
        <f t="shared" si="650"/>
        <v>#DIV/0!</v>
      </c>
      <c r="T262" s="252"/>
      <c r="U262" s="252"/>
      <c r="V262" s="243" t="e">
        <f t="shared" si="651"/>
        <v>#DIV/0!</v>
      </c>
      <c r="W262" s="252"/>
      <c r="X262" s="252"/>
      <c r="Y262" s="243"/>
      <c r="Z262" s="252"/>
      <c r="AA262" s="252"/>
      <c r="AB262" s="243"/>
      <c r="AC262" s="252"/>
      <c r="AD262" s="252"/>
      <c r="AE262" s="243"/>
      <c r="AF262" s="252"/>
      <c r="AG262" s="252"/>
      <c r="AH262" s="243"/>
      <c r="AI262" s="252"/>
      <c r="AJ262" s="252"/>
      <c r="AK262" s="243"/>
      <c r="AL262" s="252">
        <v>690.1</v>
      </c>
      <c r="AM262" s="252"/>
      <c r="AN262" s="243"/>
      <c r="AO262" s="252"/>
      <c r="AP262" s="252"/>
      <c r="AQ262" s="243" t="e">
        <f>(AP262/AO262)*100</f>
        <v>#DIV/0!</v>
      </c>
      <c r="AR262" s="252"/>
    </row>
    <row r="263" spans="1:44" ht="46.8">
      <c r="A263" s="315"/>
      <c r="B263" s="315"/>
      <c r="C263" s="326"/>
      <c r="D263" s="243" t="s">
        <v>283</v>
      </c>
      <c r="E263" s="243">
        <f t="shared" si="736"/>
        <v>0</v>
      </c>
      <c r="F263" s="243">
        <f t="shared" ref="F263" si="737">I263+L263+O263+R263+U263+X263+AA263+AD263+AG263+AJ263+AP263</f>
        <v>0</v>
      </c>
      <c r="G263" s="243" t="e">
        <f t="shared" si="646"/>
        <v>#DIV/0!</v>
      </c>
      <c r="H263" s="252"/>
      <c r="I263" s="252"/>
      <c r="J263" s="243" t="e">
        <f t="shared" si="647"/>
        <v>#DIV/0!</v>
      </c>
      <c r="K263" s="252"/>
      <c r="L263" s="252"/>
      <c r="M263" s="243" t="e">
        <f t="shared" si="648"/>
        <v>#DIV/0!</v>
      </c>
      <c r="N263" s="252"/>
      <c r="O263" s="252"/>
      <c r="P263" s="243" t="e">
        <f t="shared" si="649"/>
        <v>#DIV/0!</v>
      </c>
      <c r="Q263" s="252"/>
      <c r="R263" s="252"/>
      <c r="S263" s="243" t="e">
        <f t="shared" si="650"/>
        <v>#DIV/0!</v>
      </c>
      <c r="T263" s="252"/>
      <c r="U263" s="252"/>
      <c r="V263" s="243" t="e">
        <f t="shared" si="651"/>
        <v>#DIV/0!</v>
      </c>
      <c r="W263" s="252"/>
      <c r="X263" s="252"/>
      <c r="Y263" s="243" t="e">
        <f>(X263/W263)*100</f>
        <v>#DIV/0!</v>
      </c>
      <c r="Z263" s="252"/>
      <c r="AA263" s="252"/>
      <c r="AB263" s="243" t="e">
        <f>(AA263/Z263)*100</f>
        <v>#DIV/0!</v>
      </c>
      <c r="AC263" s="252"/>
      <c r="AD263" s="252"/>
      <c r="AE263" s="243" t="e">
        <f>(AD263/AC263)*100</f>
        <v>#DIV/0!</v>
      </c>
      <c r="AF263" s="252"/>
      <c r="AG263" s="252"/>
      <c r="AH263" s="243"/>
      <c r="AI263" s="252"/>
      <c r="AJ263" s="252"/>
      <c r="AK263" s="243"/>
      <c r="AL263" s="252"/>
      <c r="AM263" s="252"/>
      <c r="AN263" s="243"/>
      <c r="AO263" s="252"/>
      <c r="AP263" s="243"/>
      <c r="AQ263" s="243"/>
      <c r="AR263" s="252"/>
    </row>
    <row r="264" spans="1:44" ht="31.2">
      <c r="A264" s="316"/>
      <c r="B264" s="316"/>
      <c r="C264" s="327"/>
      <c r="D264" s="243" t="s">
        <v>288</v>
      </c>
      <c r="E264" s="243">
        <f t="shared" si="736"/>
        <v>0</v>
      </c>
      <c r="F264" s="243">
        <f t="shared" si="736"/>
        <v>0</v>
      </c>
      <c r="G264" s="243" t="e">
        <f t="shared" si="646"/>
        <v>#DIV/0!</v>
      </c>
      <c r="H264" s="252"/>
      <c r="I264" s="252"/>
      <c r="J264" s="243" t="e">
        <f t="shared" si="647"/>
        <v>#DIV/0!</v>
      </c>
      <c r="K264" s="252"/>
      <c r="L264" s="252"/>
      <c r="M264" s="243" t="e">
        <f t="shared" si="648"/>
        <v>#DIV/0!</v>
      </c>
      <c r="N264" s="252"/>
      <c r="O264" s="252"/>
      <c r="P264" s="243" t="e">
        <f t="shared" si="649"/>
        <v>#DIV/0!</v>
      </c>
      <c r="Q264" s="252"/>
      <c r="R264" s="252"/>
      <c r="S264" s="243" t="e">
        <f t="shared" si="650"/>
        <v>#DIV/0!</v>
      </c>
      <c r="T264" s="252"/>
      <c r="U264" s="252"/>
      <c r="V264" s="243" t="e">
        <f t="shared" si="651"/>
        <v>#DIV/0!</v>
      </c>
      <c r="W264" s="252"/>
      <c r="X264" s="252"/>
      <c r="Y264" s="243" t="e">
        <f>(X264/W264)*100</f>
        <v>#DIV/0!</v>
      </c>
      <c r="Z264" s="252"/>
      <c r="AA264" s="252"/>
      <c r="AB264" s="243" t="e">
        <f>(AA264/Z264)*100</f>
        <v>#DIV/0!</v>
      </c>
      <c r="AC264" s="252"/>
      <c r="AD264" s="252"/>
      <c r="AE264" s="243" t="e">
        <f>(AD264/AC264)*100</f>
        <v>#DIV/0!</v>
      </c>
      <c r="AF264" s="252"/>
      <c r="AG264" s="252"/>
      <c r="AH264" s="243"/>
      <c r="AI264" s="252"/>
      <c r="AJ264" s="252"/>
      <c r="AK264" s="243"/>
      <c r="AL264" s="252"/>
      <c r="AM264" s="252"/>
      <c r="AN264" s="243"/>
      <c r="AO264" s="252"/>
      <c r="AP264" s="252"/>
      <c r="AQ264" s="243" t="e">
        <f>(AP264/AO264)*100</f>
        <v>#DIV/0!</v>
      </c>
      <c r="AR264" s="252"/>
    </row>
    <row r="265" spans="1:44" ht="16.5" hidden="1" customHeight="1">
      <c r="A265" s="314" t="s">
        <v>549</v>
      </c>
      <c r="B265" s="314" t="s">
        <v>550</v>
      </c>
      <c r="C265" s="325" t="s">
        <v>318</v>
      </c>
      <c r="D265" s="243" t="s">
        <v>287</v>
      </c>
      <c r="E265" s="243">
        <f>E266+E267+E269</f>
        <v>0</v>
      </c>
      <c r="F265" s="243">
        <f t="shared" ref="F265" si="738">F266+F267+F269</f>
        <v>0</v>
      </c>
      <c r="G265" s="243" t="e">
        <f t="shared" si="646"/>
        <v>#DIV/0!</v>
      </c>
      <c r="H265" s="243">
        <f t="shared" ref="H265:I265" si="739">H266+H267+H269</f>
        <v>0</v>
      </c>
      <c r="I265" s="243">
        <f t="shared" si="739"/>
        <v>0</v>
      </c>
      <c r="J265" s="243" t="e">
        <f t="shared" si="647"/>
        <v>#DIV/0!</v>
      </c>
      <c r="K265" s="243">
        <f t="shared" ref="K265:L265" si="740">K266+K267+K269</f>
        <v>0</v>
      </c>
      <c r="L265" s="243">
        <f t="shared" si="740"/>
        <v>0</v>
      </c>
      <c r="M265" s="243" t="e">
        <f t="shared" si="648"/>
        <v>#DIV/0!</v>
      </c>
      <c r="N265" s="243">
        <f t="shared" ref="N265:O265" si="741">N266+N267+N269</f>
        <v>0</v>
      </c>
      <c r="O265" s="243">
        <f t="shared" si="741"/>
        <v>0</v>
      </c>
      <c r="P265" s="243" t="e">
        <f t="shared" si="649"/>
        <v>#DIV/0!</v>
      </c>
      <c r="Q265" s="243">
        <f t="shared" ref="Q265:R265" si="742">Q266+Q267+Q269</f>
        <v>0</v>
      </c>
      <c r="R265" s="243">
        <f t="shared" si="742"/>
        <v>0</v>
      </c>
      <c r="S265" s="243" t="e">
        <f t="shared" si="650"/>
        <v>#DIV/0!</v>
      </c>
      <c r="T265" s="243">
        <f t="shared" ref="T265:U265" si="743">T266+T267+T269</f>
        <v>0</v>
      </c>
      <c r="U265" s="243">
        <f t="shared" si="743"/>
        <v>0</v>
      </c>
      <c r="V265" s="243" t="e">
        <f t="shared" si="651"/>
        <v>#DIV/0!</v>
      </c>
      <c r="W265" s="243">
        <f t="shared" ref="W265:X265" si="744">W266+W267+W269</f>
        <v>0</v>
      </c>
      <c r="X265" s="243">
        <f t="shared" si="744"/>
        <v>0</v>
      </c>
      <c r="Y265" s="243" t="e">
        <f>(X265/W265)*100</f>
        <v>#DIV/0!</v>
      </c>
      <c r="Z265" s="243">
        <f t="shared" ref="Z265:AA265" si="745">Z266+Z267+Z269</f>
        <v>0</v>
      </c>
      <c r="AA265" s="243">
        <f t="shared" si="745"/>
        <v>0</v>
      </c>
      <c r="AB265" s="243" t="e">
        <f>(AA265/Z265)*100</f>
        <v>#DIV/0!</v>
      </c>
      <c r="AC265" s="243">
        <f t="shared" ref="AC265:AD265" si="746">AC266+AC267+AC269</f>
        <v>0</v>
      </c>
      <c r="AD265" s="243">
        <f t="shared" si="746"/>
        <v>0</v>
      </c>
      <c r="AE265" s="243" t="e">
        <f>(AD265/AC265)*100</f>
        <v>#DIV/0!</v>
      </c>
      <c r="AF265" s="243">
        <f t="shared" ref="AF265:AG265" si="747">AF266+AF267+AF269</f>
        <v>0</v>
      </c>
      <c r="AG265" s="243">
        <f t="shared" si="747"/>
        <v>0</v>
      </c>
      <c r="AH265" s="243" t="e">
        <f t="shared" ref="AH265" si="748">(AG265/AF265)*100</f>
        <v>#DIV/0!</v>
      </c>
      <c r="AI265" s="243">
        <f t="shared" ref="AI265:AJ265" si="749">AI266+AI267+AI269</f>
        <v>0</v>
      </c>
      <c r="AJ265" s="243">
        <f t="shared" si="749"/>
        <v>0</v>
      </c>
      <c r="AK265" s="243" t="e">
        <f t="shared" ref="AK265" si="750">(AJ265/AI265)*100</f>
        <v>#DIV/0!</v>
      </c>
      <c r="AL265" s="243">
        <f t="shared" ref="AL265:AM265" si="751">AL266+AL267+AL269</f>
        <v>0</v>
      </c>
      <c r="AM265" s="243">
        <f t="shared" si="751"/>
        <v>0</v>
      </c>
      <c r="AN265" s="243" t="e">
        <f t="shared" ref="AN265" si="752">(AM265/AL265)*100</f>
        <v>#DIV/0!</v>
      </c>
      <c r="AO265" s="243">
        <f t="shared" ref="AO265:AP265" si="753">AO266+AO267+AO269</f>
        <v>0</v>
      </c>
      <c r="AP265" s="243">
        <f t="shared" si="753"/>
        <v>0</v>
      </c>
      <c r="AQ265" s="243" t="e">
        <f>(AP265/AO265)*100</f>
        <v>#DIV/0!</v>
      </c>
      <c r="AR265" s="252"/>
    </row>
    <row r="266" spans="1:44" ht="31.2" hidden="1">
      <c r="A266" s="315"/>
      <c r="B266" s="315"/>
      <c r="C266" s="326"/>
      <c r="D266" s="243" t="s">
        <v>2</v>
      </c>
      <c r="E266" s="243">
        <f>H266+K266+N266+Q266+T266+W266+Z266+AC266+AF266+AI266+AL266+AO266</f>
        <v>0</v>
      </c>
      <c r="F266" s="243">
        <f t="shared" ref="F266:F267" si="754">I266+L266+O266+R266+U266+X266+AA266+AD266+AG266+AJ266+AM266+AP266</f>
        <v>0</v>
      </c>
      <c r="G266" s="243" t="e">
        <f t="shared" si="646"/>
        <v>#DIV/0!</v>
      </c>
      <c r="H266" s="252"/>
      <c r="I266" s="252"/>
      <c r="J266" s="243" t="e">
        <f t="shared" si="647"/>
        <v>#DIV/0!</v>
      </c>
      <c r="K266" s="252"/>
      <c r="L266" s="252"/>
      <c r="M266" s="243" t="e">
        <f t="shared" si="648"/>
        <v>#DIV/0!</v>
      </c>
      <c r="N266" s="252"/>
      <c r="O266" s="252"/>
      <c r="P266" s="243" t="e">
        <f t="shared" si="649"/>
        <v>#DIV/0!</v>
      </c>
      <c r="Q266" s="252"/>
      <c r="R266" s="252"/>
      <c r="S266" s="243" t="e">
        <f t="shared" si="650"/>
        <v>#DIV/0!</v>
      </c>
      <c r="T266" s="252"/>
      <c r="U266" s="252"/>
      <c r="V266" s="243" t="e">
        <f t="shared" si="651"/>
        <v>#DIV/0!</v>
      </c>
      <c r="W266" s="252"/>
      <c r="X266" s="252"/>
      <c r="Y266" s="243" t="e">
        <f>(X266/W266)*100</f>
        <v>#DIV/0!</v>
      </c>
      <c r="Z266" s="252"/>
      <c r="AA266" s="252"/>
      <c r="AB266" s="243" t="e">
        <f>(AA266/Z266)*100</f>
        <v>#DIV/0!</v>
      </c>
      <c r="AC266" s="252"/>
      <c r="AD266" s="252"/>
      <c r="AE266" s="243" t="e">
        <f>(AD266/AC266)*100</f>
        <v>#DIV/0!</v>
      </c>
      <c r="AF266" s="252"/>
      <c r="AG266" s="252"/>
      <c r="AH266" s="243"/>
      <c r="AI266" s="252"/>
      <c r="AJ266" s="252"/>
      <c r="AK266" s="243"/>
      <c r="AL266" s="252"/>
      <c r="AM266" s="252"/>
      <c r="AN266" s="243"/>
      <c r="AO266" s="252"/>
      <c r="AP266" s="252"/>
      <c r="AQ266" s="243" t="e">
        <f>(AP266/AO266)*100</f>
        <v>#DIV/0!</v>
      </c>
      <c r="AR266" s="252"/>
    </row>
    <row r="267" spans="1:44" ht="16.05" hidden="1" customHeight="1">
      <c r="A267" s="315"/>
      <c r="B267" s="315"/>
      <c r="C267" s="326"/>
      <c r="D267" s="243" t="s">
        <v>43</v>
      </c>
      <c r="E267" s="243">
        <f t="shared" ref="E267:F269" si="755">H267+K267+N267+Q267+T267+W267+Z267+AC267+AF267+AI267+AL267+AO267</f>
        <v>0</v>
      </c>
      <c r="F267" s="243">
        <f t="shared" si="754"/>
        <v>0</v>
      </c>
      <c r="G267" s="243" t="e">
        <f t="shared" si="646"/>
        <v>#DIV/0!</v>
      </c>
      <c r="H267" s="252"/>
      <c r="I267" s="252"/>
      <c r="J267" s="243" t="e">
        <f t="shared" si="647"/>
        <v>#DIV/0!</v>
      </c>
      <c r="K267" s="252"/>
      <c r="L267" s="252"/>
      <c r="M267" s="243" t="e">
        <f t="shared" si="648"/>
        <v>#DIV/0!</v>
      </c>
      <c r="N267" s="252"/>
      <c r="O267" s="252"/>
      <c r="P267" s="243" t="e">
        <f t="shared" si="649"/>
        <v>#DIV/0!</v>
      </c>
      <c r="Q267" s="252"/>
      <c r="R267" s="252"/>
      <c r="S267" s="243" t="e">
        <f t="shared" si="650"/>
        <v>#DIV/0!</v>
      </c>
      <c r="T267" s="252"/>
      <c r="U267" s="252"/>
      <c r="V267" s="243" t="e">
        <f t="shared" si="651"/>
        <v>#DIV/0!</v>
      </c>
      <c r="W267" s="252"/>
      <c r="X267" s="252"/>
      <c r="Y267" s="243"/>
      <c r="Z267" s="252"/>
      <c r="AA267" s="252"/>
      <c r="AB267" s="243"/>
      <c r="AC267" s="252"/>
      <c r="AD267" s="252"/>
      <c r="AE267" s="243"/>
      <c r="AF267" s="252"/>
      <c r="AG267" s="252"/>
      <c r="AH267" s="243"/>
      <c r="AI267" s="252"/>
      <c r="AJ267" s="252"/>
      <c r="AK267" s="243"/>
      <c r="AL267" s="252">
        <v>0</v>
      </c>
      <c r="AM267" s="252"/>
      <c r="AN267" s="243"/>
      <c r="AO267" s="252"/>
      <c r="AP267" s="252"/>
      <c r="AQ267" s="243" t="e">
        <f>(AP267/AO267)*100</f>
        <v>#DIV/0!</v>
      </c>
      <c r="AR267" s="252"/>
    </row>
    <row r="268" spans="1:44" ht="46.8" hidden="1">
      <c r="A268" s="315"/>
      <c r="B268" s="315"/>
      <c r="C268" s="326"/>
      <c r="D268" s="243" t="s">
        <v>283</v>
      </c>
      <c r="E268" s="243">
        <f t="shared" si="755"/>
        <v>0</v>
      </c>
      <c r="F268" s="243">
        <f t="shared" ref="F268" si="756">I268+L268+O268+R268+U268+X268+AA268+AD268+AG268+AJ268+AP268</f>
        <v>0</v>
      </c>
      <c r="G268" s="243" t="e">
        <f t="shared" si="646"/>
        <v>#DIV/0!</v>
      </c>
      <c r="H268" s="252"/>
      <c r="I268" s="252"/>
      <c r="J268" s="243" t="e">
        <f t="shared" si="647"/>
        <v>#DIV/0!</v>
      </c>
      <c r="K268" s="252"/>
      <c r="L268" s="252"/>
      <c r="M268" s="243" t="e">
        <f t="shared" si="648"/>
        <v>#DIV/0!</v>
      </c>
      <c r="N268" s="252"/>
      <c r="O268" s="252"/>
      <c r="P268" s="243" t="e">
        <f t="shared" si="649"/>
        <v>#DIV/0!</v>
      </c>
      <c r="Q268" s="252"/>
      <c r="R268" s="252"/>
      <c r="S268" s="243" t="e">
        <f t="shared" si="650"/>
        <v>#DIV/0!</v>
      </c>
      <c r="T268" s="252"/>
      <c r="U268" s="252"/>
      <c r="V268" s="243" t="e">
        <f t="shared" si="651"/>
        <v>#DIV/0!</v>
      </c>
      <c r="W268" s="252"/>
      <c r="X268" s="252"/>
      <c r="Y268" s="243" t="e">
        <f>(X268/W268)*100</f>
        <v>#DIV/0!</v>
      </c>
      <c r="Z268" s="252"/>
      <c r="AA268" s="252"/>
      <c r="AB268" s="243" t="e">
        <f>(AA268/Z268)*100</f>
        <v>#DIV/0!</v>
      </c>
      <c r="AC268" s="252"/>
      <c r="AD268" s="252"/>
      <c r="AE268" s="243" t="e">
        <f>(AD268/AC268)*100</f>
        <v>#DIV/0!</v>
      </c>
      <c r="AF268" s="252"/>
      <c r="AG268" s="252"/>
      <c r="AH268" s="243"/>
      <c r="AI268" s="252"/>
      <c r="AJ268" s="252"/>
      <c r="AK268" s="243"/>
      <c r="AL268" s="252"/>
      <c r="AM268" s="252"/>
      <c r="AN268" s="243"/>
      <c r="AO268" s="252"/>
      <c r="AP268" s="243"/>
      <c r="AQ268" s="243"/>
      <c r="AR268" s="252"/>
    </row>
    <row r="269" spans="1:44" ht="31.2" hidden="1">
      <c r="A269" s="316"/>
      <c r="B269" s="316"/>
      <c r="C269" s="327"/>
      <c r="D269" s="243" t="s">
        <v>288</v>
      </c>
      <c r="E269" s="243">
        <f t="shared" si="755"/>
        <v>0</v>
      </c>
      <c r="F269" s="243">
        <f t="shared" si="755"/>
        <v>0</v>
      </c>
      <c r="G269" s="243" t="e">
        <f t="shared" si="646"/>
        <v>#DIV/0!</v>
      </c>
      <c r="H269" s="252"/>
      <c r="I269" s="252"/>
      <c r="J269" s="243" t="e">
        <f t="shared" si="647"/>
        <v>#DIV/0!</v>
      </c>
      <c r="K269" s="252"/>
      <c r="L269" s="252"/>
      <c r="M269" s="243" t="e">
        <f t="shared" si="648"/>
        <v>#DIV/0!</v>
      </c>
      <c r="N269" s="252"/>
      <c r="O269" s="252"/>
      <c r="P269" s="243" t="e">
        <f t="shared" si="649"/>
        <v>#DIV/0!</v>
      </c>
      <c r="Q269" s="252"/>
      <c r="R269" s="252"/>
      <c r="S269" s="243" t="e">
        <f t="shared" si="650"/>
        <v>#DIV/0!</v>
      </c>
      <c r="T269" s="252"/>
      <c r="U269" s="252"/>
      <c r="V269" s="243" t="e">
        <f t="shared" si="651"/>
        <v>#DIV/0!</v>
      </c>
      <c r="W269" s="252"/>
      <c r="X269" s="252"/>
      <c r="Y269" s="243" t="e">
        <f>(X269/W269)*100</f>
        <v>#DIV/0!</v>
      </c>
      <c r="Z269" s="252"/>
      <c r="AA269" s="252"/>
      <c r="AB269" s="243" t="e">
        <f>(AA269/Z269)*100</f>
        <v>#DIV/0!</v>
      </c>
      <c r="AC269" s="252"/>
      <c r="AD269" s="252"/>
      <c r="AE269" s="243" t="e">
        <f>(AD269/AC269)*100</f>
        <v>#DIV/0!</v>
      </c>
      <c r="AF269" s="252"/>
      <c r="AG269" s="252"/>
      <c r="AH269" s="243"/>
      <c r="AI269" s="252"/>
      <c r="AJ269" s="252"/>
      <c r="AK269" s="243"/>
      <c r="AL269" s="252"/>
      <c r="AM269" s="252"/>
      <c r="AN269" s="243"/>
      <c r="AO269" s="252"/>
      <c r="AP269" s="252"/>
      <c r="AQ269" s="243" t="e">
        <f>(AP269/AO269)*100</f>
        <v>#DIV/0!</v>
      </c>
      <c r="AR269" s="252"/>
    </row>
    <row r="270" spans="1:44" ht="16.5" customHeight="1">
      <c r="A270" s="314" t="s">
        <v>551</v>
      </c>
      <c r="B270" s="314" t="s">
        <v>552</v>
      </c>
      <c r="C270" s="325" t="s">
        <v>318</v>
      </c>
      <c r="D270" s="243" t="s">
        <v>287</v>
      </c>
      <c r="E270" s="243">
        <f>E271+E272+E274</f>
        <v>442.5</v>
      </c>
      <c r="F270" s="243">
        <f t="shared" ref="F270" si="757">F271+F272+F274</f>
        <v>0</v>
      </c>
      <c r="G270" s="243">
        <f t="shared" si="646"/>
        <v>0</v>
      </c>
      <c r="H270" s="243">
        <f t="shared" ref="H270:I270" si="758">H271+H272+H274</f>
        <v>0</v>
      </c>
      <c r="I270" s="243">
        <f t="shared" si="758"/>
        <v>0</v>
      </c>
      <c r="J270" s="243" t="e">
        <f t="shared" si="647"/>
        <v>#DIV/0!</v>
      </c>
      <c r="K270" s="243">
        <f t="shared" ref="K270:L270" si="759">K271+K272+K274</f>
        <v>0</v>
      </c>
      <c r="L270" s="243">
        <f t="shared" si="759"/>
        <v>0</v>
      </c>
      <c r="M270" s="243" t="e">
        <f t="shared" si="648"/>
        <v>#DIV/0!</v>
      </c>
      <c r="N270" s="243">
        <f t="shared" ref="N270:O270" si="760">N271+N272+N274</f>
        <v>0</v>
      </c>
      <c r="O270" s="243">
        <f t="shared" si="760"/>
        <v>0</v>
      </c>
      <c r="P270" s="243" t="e">
        <f t="shared" si="649"/>
        <v>#DIV/0!</v>
      </c>
      <c r="Q270" s="243">
        <f t="shared" ref="Q270:R270" si="761">Q271+Q272+Q274</f>
        <v>0</v>
      </c>
      <c r="R270" s="243">
        <f t="shared" si="761"/>
        <v>0</v>
      </c>
      <c r="S270" s="243" t="e">
        <f t="shared" si="650"/>
        <v>#DIV/0!</v>
      </c>
      <c r="T270" s="243">
        <f t="shared" ref="T270:U270" si="762">T271+T272+T274</f>
        <v>0</v>
      </c>
      <c r="U270" s="243">
        <f t="shared" si="762"/>
        <v>0</v>
      </c>
      <c r="V270" s="243" t="e">
        <f t="shared" si="651"/>
        <v>#DIV/0!</v>
      </c>
      <c r="W270" s="243">
        <f t="shared" ref="W270:X270" si="763">W271+W272+W274</f>
        <v>0</v>
      </c>
      <c r="X270" s="243">
        <f t="shared" si="763"/>
        <v>0</v>
      </c>
      <c r="Y270" s="243" t="e">
        <f>(X270/W270)*100</f>
        <v>#DIV/0!</v>
      </c>
      <c r="Z270" s="243">
        <f t="shared" ref="Z270:AA270" si="764">Z271+Z272+Z274</f>
        <v>0</v>
      </c>
      <c r="AA270" s="243">
        <f t="shared" si="764"/>
        <v>0</v>
      </c>
      <c r="AB270" s="243" t="e">
        <f>(AA270/Z270)*100</f>
        <v>#DIV/0!</v>
      </c>
      <c r="AC270" s="243">
        <f t="shared" ref="AC270:AD270" si="765">AC271+AC272+AC274</f>
        <v>0</v>
      </c>
      <c r="AD270" s="243">
        <f t="shared" si="765"/>
        <v>0</v>
      </c>
      <c r="AE270" s="243" t="e">
        <f>(AD270/AC270)*100</f>
        <v>#DIV/0!</v>
      </c>
      <c r="AF270" s="243">
        <f t="shared" ref="AF270:AG270" si="766">AF271+AF272+AF274</f>
        <v>0</v>
      </c>
      <c r="AG270" s="243">
        <f t="shared" si="766"/>
        <v>0</v>
      </c>
      <c r="AH270" s="243" t="e">
        <f t="shared" ref="AH270" si="767">(AG270/AF270)*100</f>
        <v>#DIV/0!</v>
      </c>
      <c r="AI270" s="243">
        <f t="shared" ref="AI270:AJ270" si="768">AI271+AI272+AI274</f>
        <v>0</v>
      </c>
      <c r="AJ270" s="243">
        <f t="shared" si="768"/>
        <v>0</v>
      </c>
      <c r="AK270" s="243" t="e">
        <f t="shared" ref="AK270" si="769">(AJ270/AI270)*100</f>
        <v>#DIV/0!</v>
      </c>
      <c r="AL270" s="243">
        <f t="shared" ref="AL270:AM270" si="770">AL271+AL272+AL274</f>
        <v>442.5</v>
      </c>
      <c r="AM270" s="243">
        <f t="shared" si="770"/>
        <v>0</v>
      </c>
      <c r="AN270" s="243">
        <f t="shared" ref="AN270" si="771">(AM270/AL270)*100</f>
        <v>0</v>
      </c>
      <c r="AO270" s="243">
        <f t="shared" ref="AO270:AP270" si="772">AO271+AO272+AO274</f>
        <v>0</v>
      </c>
      <c r="AP270" s="243">
        <f t="shared" si="772"/>
        <v>0</v>
      </c>
      <c r="AQ270" s="243" t="e">
        <f>(AP270/AO270)*100</f>
        <v>#DIV/0!</v>
      </c>
      <c r="AR270" s="252"/>
    </row>
    <row r="271" spans="1:44" ht="31.2">
      <c r="A271" s="315"/>
      <c r="B271" s="315"/>
      <c r="C271" s="326"/>
      <c r="D271" s="243" t="s">
        <v>2</v>
      </c>
      <c r="E271" s="243">
        <f>H271+K271+N271+Q271+T271+W271+Z271+AC271+AF271+AI271+AL271+AO271</f>
        <v>0</v>
      </c>
      <c r="F271" s="243">
        <f t="shared" ref="F271:F272" si="773">I271+L271+O271+R271+U271+X271+AA271+AD271+AG271+AJ271+AM271+AP271</f>
        <v>0</v>
      </c>
      <c r="G271" s="243" t="e">
        <f t="shared" si="646"/>
        <v>#DIV/0!</v>
      </c>
      <c r="H271" s="252"/>
      <c r="I271" s="252"/>
      <c r="J271" s="243" t="e">
        <f t="shared" si="647"/>
        <v>#DIV/0!</v>
      </c>
      <c r="K271" s="252"/>
      <c r="L271" s="252"/>
      <c r="M271" s="243" t="e">
        <f t="shared" si="648"/>
        <v>#DIV/0!</v>
      </c>
      <c r="N271" s="252"/>
      <c r="O271" s="252"/>
      <c r="P271" s="243" t="e">
        <f t="shared" si="649"/>
        <v>#DIV/0!</v>
      </c>
      <c r="Q271" s="252"/>
      <c r="R271" s="252"/>
      <c r="S271" s="243" t="e">
        <f t="shared" si="650"/>
        <v>#DIV/0!</v>
      </c>
      <c r="T271" s="252"/>
      <c r="U271" s="252"/>
      <c r="V271" s="243" t="e">
        <f t="shared" si="651"/>
        <v>#DIV/0!</v>
      </c>
      <c r="W271" s="252"/>
      <c r="X271" s="252"/>
      <c r="Y271" s="243" t="e">
        <f>(X271/W271)*100</f>
        <v>#DIV/0!</v>
      </c>
      <c r="Z271" s="252"/>
      <c r="AA271" s="252"/>
      <c r="AB271" s="243" t="e">
        <f>(AA271/Z271)*100</f>
        <v>#DIV/0!</v>
      </c>
      <c r="AC271" s="252"/>
      <c r="AD271" s="252"/>
      <c r="AE271" s="243" t="e">
        <f>(AD271/AC271)*100</f>
        <v>#DIV/0!</v>
      </c>
      <c r="AF271" s="252"/>
      <c r="AG271" s="252"/>
      <c r="AH271" s="243"/>
      <c r="AI271" s="252"/>
      <c r="AJ271" s="252"/>
      <c r="AK271" s="243"/>
      <c r="AL271" s="252"/>
      <c r="AM271" s="252"/>
      <c r="AN271" s="243"/>
      <c r="AO271" s="252"/>
      <c r="AP271" s="252"/>
      <c r="AQ271" s="243" t="e">
        <f>(AP271/AO271)*100</f>
        <v>#DIV/0!</v>
      </c>
      <c r="AR271" s="252"/>
    </row>
    <row r="272" spans="1:44" ht="16.05" customHeight="1">
      <c r="A272" s="315"/>
      <c r="B272" s="315"/>
      <c r="C272" s="326"/>
      <c r="D272" s="243" t="s">
        <v>43</v>
      </c>
      <c r="E272" s="243">
        <f t="shared" ref="E272:F274" si="774">H272+K272+N272+Q272+T272+W272+Z272+AC272+AF272+AI272+AL272+AO272</f>
        <v>442.5</v>
      </c>
      <c r="F272" s="243">
        <f t="shared" si="773"/>
        <v>0</v>
      </c>
      <c r="G272" s="243">
        <f t="shared" si="646"/>
        <v>0</v>
      </c>
      <c r="H272" s="252"/>
      <c r="I272" s="252"/>
      <c r="J272" s="243" t="e">
        <f t="shared" si="647"/>
        <v>#DIV/0!</v>
      </c>
      <c r="K272" s="252"/>
      <c r="L272" s="252"/>
      <c r="M272" s="243" t="e">
        <f t="shared" si="648"/>
        <v>#DIV/0!</v>
      </c>
      <c r="N272" s="252"/>
      <c r="O272" s="252"/>
      <c r="P272" s="243" t="e">
        <f t="shared" si="649"/>
        <v>#DIV/0!</v>
      </c>
      <c r="Q272" s="252"/>
      <c r="R272" s="252"/>
      <c r="S272" s="243" t="e">
        <f t="shared" si="650"/>
        <v>#DIV/0!</v>
      </c>
      <c r="T272" s="252"/>
      <c r="U272" s="252"/>
      <c r="V272" s="243" t="e">
        <f t="shared" si="651"/>
        <v>#DIV/0!</v>
      </c>
      <c r="W272" s="252"/>
      <c r="X272" s="252"/>
      <c r="Y272" s="243"/>
      <c r="Z272" s="252"/>
      <c r="AA272" s="252"/>
      <c r="AB272" s="243"/>
      <c r="AC272" s="252"/>
      <c r="AD272" s="252"/>
      <c r="AE272" s="243"/>
      <c r="AF272" s="252"/>
      <c r="AG272" s="252"/>
      <c r="AH272" s="243"/>
      <c r="AI272" s="252"/>
      <c r="AJ272" s="252"/>
      <c r="AK272" s="243"/>
      <c r="AL272" s="252">
        <v>442.5</v>
      </c>
      <c r="AM272" s="252"/>
      <c r="AN272" s="243"/>
      <c r="AO272" s="252"/>
      <c r="AP272" s="252"/>
      <c r="AQ272" s="243" t="e">
        <f>(AP272/AO272)*100</f>
        <v>#DIV/0!</v>
      </c>
      <c r="AR272" s="252"/>
    </row>
    <row r="273" spans="1:44" ht="46.8">
      <c r="A273" s="315"/>
      <c r="B273" s="315"/>
      <c r="C273" s="326"/>
      <c r="D273" s="243" t="s">
        <v>283</v>
      </c>
      <c r="E273" s="243">
        <f t="shared" si="774"/>
        <v>0</v>
      </c>
      <c r="F273" s="243">
        <f t="shared" ref="F273" si="775">I273+L273+O273+R273+U273+X273+AA273+AD273+AG273+AJ273+AP273</f>
        <v>0</v>
      </c>
      <c r="G273" s="243" t="e">
        <f t="shared" si="646"/>
        <v>#DIV/0!</v>
      </c>
      <c r="H273" s="252"/>
      <c r="I273" s="252"/>
      <c r="J273" s="243" t="e">
        <f t="shared" si="647"/>
        <v>#DIV/0!</v>
      </c>
      <c r="K273" s="252"/>
      <c r="L273" s="252"/>
      <c r="M273" s="243" t="e">
        <f t="shared" si="648"/>
        <v>#DIV/0!</v>
      </c>
      <c r="N273" s="252"/>
      <c r="O273" s="252"/>
      <c r="P273" s="243" t="e">
        <f t="shared" si="649"/>
        <v>#DIV/0!</v>
      </c>
      <c r="Q273" s="252"/>
      <c r="R273" s="252"/>
      <c r="S273" s="243" t="e">
        <f t="shared" si="650"/>
        <v>#DIV/0!</v>
      </c>
      <c r="T273" s="252"/>
      <c r="U273" s="252"/>
      <c r="V273" s="243" t="e">
        <f t="shared" si="651"/>
        <v>#DIV/0!</v>
      </c>
      <c r="W273" s="252"/>
      <c r="X273" s="252"/>
      <c r="Y273" s="243" t="e">
        <f>(X273/W273)*100</f>
        <v>#DIV/0!</v>
      </c>
      <c r="Z273" s="252"/>
      <c r="AA273" s="252"/>
      <c r="AB273" s="243" t="e">
        <f>(AA273/Z273)*100</f>
        <v>#DIV/0!</v>
      </c>
      <c r="AC273" s="252"/>
      <c r="AD273" s="252"/>
      <c r="AE273" s="243" t="e">
        <f>(AD273/AC273)*100</f>
        <v>#DIV/0!</v>
      </c>
      <c r="AF273" s="252"/>
      <c r="AG273" s="252"/>
      <c r="AH273" s="243"/>
      <c r="AI273" s="252"/>
      <c r="AJ273" s="252"/>
      <c r="AK273" s="243"/>
      <c r="AL273" s="252"/>
      <c r="AM273" s="252"/>
      <c r="AN273" s="243"/>
      <c r="AO273" s="252"/>
      <c r="AP273" s="243"/>
      <c r="AQ273" s="243"/>
      <c r="AR273" s="252"/>
    </row>
    <row r="274" spans="1:44" ht="31.2">
      <c r="A274" s="316"/>
      <c r="B274" s="316"/>
      <c r="C274" s="327"/>
      <c r="D274" s="243" t="s">
        <v>288</v>
      </c>
      <c r="E274" s="243">
        <f t="shared" si="774"/>
        <v>0</v>
      </c>
      <c r="F274" s="243">
        <f t="shared" si="774"/>
        <v>0</v>
      </c>
      <c r="G274" s="243" t="e">
        <f t="shared" si="646"/>
        <v>#DIV/0!</v>
      </c>
      <c r="H274" s="252"/>
      <c r="I274" s="252"/>
      <c r="J274" s="243" t="e">
        <f t="shared" si="647"/>
        <v>#DIV/0!</v>
      </c>
      <c r="K274" s="252"/>
      <c r="L274" s="252"/>
      <c r="M274" s="243" t="e">
        <f t="shared" si="648"/>
        <v>#DIV/0!</v>
      </c>
      <c r="N274" s="252"/>
      <c r="O274" s="252"/>
      <c r="P274" s="243" t="e">
        <f t="shared" si="649"/>
        <v>#DIV/0!</v>
      </c>
      <c r="Q274" s="252"/>
      <c r="R274" s="252"/>
      <c r="S274" s="243" t="e">
        <f t="shared" si="650"/>
        <v>#DIV/0!</v>
      </c>
      <c r="T274" s="252"/>
      <c r="U274" s="252"/>
      <c r="V274" s="243" t="e">
        <f t="shared" si="651"/>
        <v>#DIV/0!</v>
      </c>
      <c r="W274" s="252"/>
      <c r="X274" s="252"/>
      <c r="Y274" s="243" t="e">
        <f>(X274/W274)*100</f>
        <v>#DIV/0!</v>
      </c>
      <c r="Z274" s="252"/>
      <c r="AA274" s="252"/>
      <c r="AB274" s="243" t="e">
        <f>(AA274/Z274)*100</f>
        <v>#DIV/0!</v>
      </c>
      <c r="AC274" s="252"/>
      <c r="AD274" s="252"/>
      <c r="AE274" s="243" t="e">
        <f>(AD274/AC274)*100</f>
        <v>#DIV/0!</v>
      </c>
      <c r="AF274" s="252"/>
      <c r="AG274" s="252"/>
      <c r="AH274" s="243"/>
      <c r="AI274" s="252"/>
      <c r="AJ274" s="252"/>
      <c r="AK274" s="243"/>
      <c r="AL274" s="252"/>
      <c r="AM274" s="252"/>
      <c r="AN274" s="243"/>
      <c r="AO274" s="252"/>
      <c r="AP274" s="252"/>
      <c r="AQ274" s="243" t="e">
        <f>(AP274/AO274)*100</f>
        <v>#DIV/0!</v>
      </c>
      <c r="AR274" s="252"/>
    </row>
    <row r="275" spans="1:44" ht="16.5" hidden="1" customHeight="1">
      <c r="A275" s="314" t="s">
        <v>553</v>
      </c>
      <c r="B275" s="314" t="s">
        <v>554</v>
      </c>
      <c r="C275" s="325" t="s">
        <v>318</v>
      </c>
      <c r="D275" s="243" t="s">
        <v>287</v>
      </c>
      <c r="E275" s="243">
        <f>E276+E277+E279</f>
        <v>0</v>
      </c>
      <c r="F275" s="243">
        <f t="shared" ref="F275" si="776">F276+F277+F279</f>
        <v>0</v>
      </c>
      <c r="G275" s="243" t="e">
        <f t="shared" si="646"/>
        <v>#DIV/0!</v>
      </c>
      <c r="H275" s="243">
        <f t="shared" ref="H275:I275" si="777">H276+H277+H279</f>
        <v>0</v>
      </c>
      <c r="I275" s="243">
        <f t="shared" si="777"/>
        <v>0</v>
      </c>
      <c r="J275" s="243" t="e">
        <f t="shared" si="647"/>
        <v>#DIV/0!</v>
      </c>
      <c r="K275" s="243">
        <f t="shared" ref="K275:L275" si="778">K276+K277+K279</f>
        <v>0</v>
      </c>
      <c r="L275" s="243">
        <f t="shared" si="778"/>
        <v>0</v>
      </c>
      <c r="M275" s="243" t="e">
        <f t="shared" si="648"/>
        <v>#DIV/0!</v>
      </c>
      <c r="N275" s="243">
        <f t="shared" ref="N275:O275" si="779">N276+N277+N279</f>
        <v>0</v>
      </c>
      <c r="O275" s="243">
        <f t="shared" si="779"/>
        <v>0</v>
      </c>
      <c r="P275" s="243" t="e">
        <f t="shared" si="649"/>
        <v>#DIV/0!</v>
      </c>
      <c r="Q275" s="243">
        <f t="shared" ref="Q275:R275" si="780">Q276+Q277+Q279</f>
        <v>0</v>
      </c>
      <c r="R275" s="243">
        <f t="shared" si="780"/>
        <v>0</v>
      </c>
      <c r="S275" s="243" t="e">
        <f t="shared" si="650"/>
        <v>#DIV/0!</v>
      </c>
      <c r="T275" s="243">
        <f t="shared" ref="T275:U275" si="781">T276+T277+T279</f>
        <v>0</v>
      </c>
      <c r="U275" s="243">
        <f t="shared" si="781"/>
        <v>0</v>
      </c>
      <c r="V275" s="243" t="e">
        <f t="shared" si="651"/>
        <v>#DIV/0!</v>
      </c>
      <c r="W275" s="243">
        <f t="shared" ref="W275:X275" si="782">W276+W277+W279</f>
        <v>0</v>
      </c>
      <c r="X275" s="243">
        <f t="shared" si="782"/>
        <v>0</v>
      </c>
      <c r="Y275" s="243" t="e">
        <f>(X275/W275)*100</f>
        <v>#DIV/0!</v>
      </c>
      <c r="Z275" s="243">
        <f t="shared" ref="Z275:AA275" si="783">Z276+Z277+Z279</f>
        <v>0</v>
      </c>
      <c r="AA275" s="243">
        <f t="shared" si="783"/>
        <v>0</v>
      </c>
      <c r="AB275" s="243" t="e">
        <f>(AA275/Z275)*100</f>
        <v>#DIV/0!</v>
      </c>
      <c r="AC275" s="243">
        <f t="shared" ref="AC275:AD275" si="784">AC276+AC277+AC279</f>
        <v>0</v>
      </c>
      <c r="AD275" s="243">
        <f t="shared" si="784"/>
        <v>0</v>
      </c>
      <c r="AE275" s="243" t="e">
        <f>(AD275/AC275)*100</f>
        <v>#DIV/0!</v>
      </c>
      <c r="AF275" s="243">
        <f t="shared" ref="AF275:AG275" si="785">AF276+AF277+AF279</f>
        <v>0</v>
      </c>
      <c r="AG275" s="243">
        <f t="shared" si="785"/>
        <v>0</v>
      </c>
      <c r="AH275" s="243" t="e">
        <f t="shared" ref="AH275" si="786">(AG275/AF275)*100</f>
        <v>#DIV/0!</v>
      </c>
      <c r="AI275" s="243">
        <f t="shared" ref="AI275:AJ275" si="787">AI276+AI277+AI279</f>
        <v>0</v>
      </c>
      <c r="AJ275" s="243">
        <f t="shared" si="787"/>
        <v>0</v>
      </c>
      <c r="AK275" s="243" t="e">
        <f t="shared" ref="AK275" si="788">(AJ275/AI275)*100</f>
        <v>#DIV/0!</v>
      </c>
      <c r="AL275" s="243">
        <f t="shared" ref="AL275:AM275" si="789">AL276+AL277+AL279</f>
        <v>0</v>
      </c>
      <c r="AM275" s="243">
        <f t="shared" si="789"/>
        <v>0</v>
      </c>
      <c r="AN275" s="243" t="e">
        <f t="shared" ref="AN275" si="790">(AM275/AL275)*100</f>
        <v>#DIV/0!</v>
      </c>
      <c r="AO275" s="243">
        <f t="shared" ref="AO275:AP275" si="791">AO276+AO277+AO279</f>
        <v>0</v>
      </c>
      <c r="AP275" s="243">
        <f t="shared" si="791"/>
        <v>0</v>
      </c>
      <c r="AQ275" s="243" t="e">
        <f>(AP275/AO275)*100</f>
        <v>#DIV/0!</v>
      </c>
      <c r="AR275" s="252"/>
    </row>
    <row r="276" spans="1:44" ht="31.2" hidden="1">
      <c r="A276" s="315"/>
      <c r="B276" s="315"/>
      <c r="C276" s="326"/>
      <c r="D276" s="243" t="s">
        <v>2</v>
      </c>
      <c r="E276" s="243">
        <f>H276+K276+N276+Q276+T276+W276+Z276+AC276+AF276+AI276+AL276+AO276</f>
        <v>0</v>
      </c>
      <c r="F276" s="243">
        <f t="shared" ref="F276:F277" si="792">I276+L276+O276+R276+U276+X276+AA276+AD276+AG276+AJ276+AM276+AP276</f>
        <v>0</v>
      </c>
      <c r="G276" s="243" t="e">
        <f t="shared" si="646"/>
        <v>#DIV/0!</v>
      </c>
      <c r="H276" s="252"/>
      <c r="I276" s="252"/>
      <c r="J276" s="243" t="e">
        <f t="shared" si="647"/>
        <v>#DIV/0!</v>
      </c>
      <c r="K276" s="252"/>
      <c r="L276" s="252"/>
      <c r="M276" s="243" t="e">
        <f t="shared" si="648"/>
        <v>#DIV/0!</v>
      </c>
      <c r="N276" s="252"/>
      <c r="O276" s="252"/>
      <c r="P276" s="243" t="e">
        <f t="shared" si="649"/>
        <v>#DIV/0!</v>
      </c>
      <c r="Q276" s="252"/>
      <c r="R276" s="252"/>
      <c r="S276" s="243" t="e">
        <f t="shared" si="650"/>
        <v>#DIV/0!</v>
      </c>
      <c r="T276" s="252"/>
      <c r="U276" s="252"/>
      <c r="V276" s="243" t="e">
        <f t="shared" si="651"/>
        <v>#DIV/0!</v>
      </c>
      <c r="W276" s="252"/>
      <c r="X276" s="252"/>
      <c r="Y276" s="243" t="e">
        <f>(X276/W276)*100</f>
        <v>#DIV/0!</v>
      </c>
      <c r="Z276" s="252"/>
      <c r="AA276" s="252"/>
      <c r="AB276" s="243" t="e">
        <f>(AA276/Z276)*100</f>
        <v>#DIV/0!</v>
      </c>
      <c r="AC276" s="252"/>
      <c r="AD276" s="252"/>
      <c r="AE276" s="243" t="e">
        <f>(AD276/AC276)*100</f>
        <v>#DIV/0!</v>
      </c>
      <c r="AF276" s="252"/>
      <c r="AG276" s="252"/>
      <c r="AH276" s="243"/>
      <c r="AI276" s="252"/>
      <c r="AJ276" s="252"/>
      <c r="AK276" s="243"/>
      <c r="AL276" s="252"/>
      <c r="AM276" s="252"/>
      <c r="AN276" s="243"/>
      <c r="AO276" s="252"/>
      <c r="AP276" s="252"/>
      <c r="AQ276" s="243" t="e">
        <f>(AP276/AO276)*100</f>
        <v>#DIV/0!</v>
      </c>
      <c r="AR276" s="252"/>
    </row>
    <row r="277" spans="1:44" ht="16.05" hidden="1" customHeight="1">
      <c r="A277" s="315"/>
      <c r="B277" s="315"/>
      <c r="C277" s="326"/>
      <c r="D277" s="243" t="s">
        <v>43</v>
      </c>
      <c r="E277" s="243">
        <f t="shared" ref="E277:F279" si="793">H277+K277+N277+Q277+T277+W277+Z277+AC277+AF277+AI277+AL277+AO277</f>
        <v>0</v>
      </c>
      <c r="F277" s="243">
        <f t="shared" si="792"/>
        <v>0</v>
      </c>
      <c r="G277" s="243" t="e">
        <f t="shared" si="646"/>
        <v>#DIV/0!</v>
      </c>
      <c r="H277" s="252"/>
      <c r="I277" s="252"/>
      <c r="J277" s="243" t="e">
        <f t="shared" si="647"/>
        <v>#DIV/0!</v>
      </c>
      <c r="K277" s="252"/>
      <c r="L277" s="252"/>
      <c r="M277" s="243" t="e">
        <f t="shared" si="648"/>
        <v>#DIV/0!</v>
      </c>
      <c r="N277" s="252"/>
      <c r="O277" s="252"/>
      <c r="P277" s="243" t="e">
        <f t="shared" si="649"/>
        <v>#DIV/0!</v>
      </c>
      <c r="Q277" s="252"/>
      <c r="R277" s="252"/>
      <c r="S277" s="243" t="e">
        <f t="shared" si="650"/>
        <v>#DIV/0!</v>
      </c>
      <c r="T277" s="252"/>
      <c r="U277" s="252"/>
      <c r="V277" s="243" t="e">
        <f t="shared" si="651"/>
        <v>#DIV/0!</v>
      </c>
      <c r="W277" s="252"/>
      <c r="X277" s="252"/>
      <c r="Y277" s="243"/>
      <c r="Z277" s="252"/>
      <c r="AA277" s="252"/>
      <c r="AB277" s="243"/>
      <c r="AC277" s="252"/>
      <c r="AD277" s="252"/>
      <c r="AE277" s="243"/>
      <c r="AF277" s="252"/>
      <c r="AG277" s="252"/>
      <c r="AH277" s="243"/>
      <c r="AI277" s="252"/>
      <c r="AJ277" s="252"/>
      <c r="AK277" s="243"/>
      <c r="AL277" s="252">
        <v>0</v>
      </c>
      <c r="AM277" s="252"/>
      <c r="AN277" s="243"/>
      <c r="AO277" s="252"/>
      <c r="AP277" s="252"/>
      <c r="AQ277" s="243" t="e">
        <f>(AP277/AO277)*100</f>
        <v>#DIV/0!</v>
      </c>
      <c r="AR277" s="252"/>
    </row>
    <row r="278" spans="1:44" ht="46.8" hidden="1">
      <c r="A278" s="315"/>
      <c r="B278" s="315"/>
      <c r="C278" s="326"/>
      <c r="D278" s="243" t="s">
        <v>283</v>
      </c>
      <c r="E278" s="243">
        <f t="shared" si="793"/>
        <v>0</v>
      </c>
      <c r="F278" s="243">
        <f t="shared" ref="F278" si="794">I278+L278+O278+R278+U278+X278+AA278+AD278+AG278+AJ278+AP278</f>
        <v>0</v>
      </c>
      <c r="G278" s="243" t="e">
        <f t="shared" si="646"/>
        <v>#DIV/0!</v>
      </c>
      <c r="H278" s="252"/>
      <c r="I278" s="252"/>
      <c r="J278" s="243" t="e">
        <f t="shared" si="647"/>
        <v>#DIV/0!</v>
      </c>
      <c r="K278" s="252"/>
      <c r="L278" s="252"/>
      <c r="M278" s="243" t="e">
        <f t="shared" si="648"/>
        <v>#DIV/0!</v>
      </c>
      <c r="N278" s="252"/>
      <c r="O278" s="252"/>
      <c r="P278" s="243" t="e">
        <f t="shared" si="649"/>
        <v>#DIV/0!</v>
      </c>
      <c r="Q278" s="252"/>
      <c r="R278" s="252"/>
      <c r="S278" s="243" t="e">
        <f t="shared" si="650"/>
        <v>#DIV/0!</v>
      </c>
      <c r="T278" s="252"/>
      <c r="U278" s="252"/>
      <c r="V278" s="243" t="e">
        <f t="shared" si="651"/>
        <v>#DIV/0!</v>
      </c>
      <c r="W278" s="252"/>
      <c r="X278" s="252"/>
      <c r="Y278" s="243" t="e">
        <f>(X278/W278)*100</f>
        <v>#DIV/0!</v>
      </c>
      <c r="Z278" s="252"/>
      <c r="AA278" s="252"/>
      <c r="AB278" s="243" t="e">
        <f>(AA278/Z278)*100</f>
        <v>#DIV/0!</v>
      </c>
      <c r="AC278" s="252"/>
      <c r="AD278" s="252"/>
      <c r="AE278" s="243" t="e">
        <f>(AD278/AC278)*100</f>
        <v>#DIV/0!</v>
      </c>
      <c r="AF278" s="252"/>
      <c r="AG278" s="252"/>
      <c r="AH278" s="243"/>
      <c r="AI278" s="252"/>
      <c r="AJ278" s="252"/>
      <c r="AK278" s="243"/>
      <c r="AL278" s="252"/>
      <c r="AM278" s="252"/>
      <c r="AN278" s="243"/>
      <c r="AO278" s="252"/>
      <c r="AP278" s="243"/>
      <c r="AQ278" s="243"/>
      <c r="AR278" s="252"/>
    </row>
    <row r="279" spans="1:44" ht="31.2" hidden="1">
      <c r="A279" s="316"/>
      <c r="B279" s="316"/>
      <c r="C279" s="327"/>
      <c r="D279" s="243" t="s">
        <v>288</v>
      </c>
      <c r="E279" s="243">
        <f t="shared" si="793"/>
        <v>0</v>
      </c>
      <c r="F279" s="243">
        <f t="shared" si="793"/>
        <v>0</v>
      </c>
      <c r="G279" s="243" t="e">
        <f t="shared" si="646"/>
        <v>#DIV/0!</v>
      </c>
      <c r="H279" s="252"/>
      <c r="I279" s="252"/>
      <c r="J279" s="243" t="e">
        <f t="shared" si="647"/>
        <v>#DIV/0!</v>
      </c>
      <c r="K279" s="252"/>
      <c r="L279" s="252"/>
      <c r="M279" s="243" t="e">
        <f t="shared" si="648"/>
        <v>#DIV/0!</v>
      </c>
      <c r="N279" s="252"/>
      <c r="O279" s="252"/>
      <c r="P279" s="243" t="e">
        <f t="shared" si="649"/>
        <v>#DIV/0!</v>
      </c>
      <c r="Q279" s="252"/>
      <c r="R279" s="252"/>
      <c r="S279" s="243" t="e">
        <f t="shared" si="650"/>
        <v>#DIV/0!</v>
      </c>
      <c r="T279" s="252"/>
      <c r="U279" s="252"/>
      <c r="V279" s="243" t="e">
        <f t="shared" si="651"/>
        <v>#DIV/0!</v>
      </c>
      <c r="W279" s="252"/>
      <c r="X279" s="252"/>
      <c r="Y279" s="243" t="e">
        <f>(X279/W279)*100</f>
        <v>#DIV/0!</v>
      </c>
      <c r="Z279" s="252"/>
      <c r="AA279" s="252"/>
      <c r="AB279" s="243" t="e">
        <f>(AA279/Z279)*100</f>
        <v>#DIV/0!</v>
      </c>
      <c r="AC279" s="252"/>
      <c r="AD279" s="252"/>
      <c r="AE279" s="243" t="e">
        <f>(AD279/AC279)*100</f>
        <v>#DIV/0!</v>
      </c>
      <c r="AF279" s="252"/>
      <c r="AG279" s="252"/>
      <c r="AH279" s="243"/>
      <c r="AI279" s="252"/>
      <c r="AJ279" s="252"/>
      <c r="AK279" s="243"/>
      <c r="AL279" s="252"/>
      <c r="AM279" s="252"/>
      <c r="AN279" s="243"/>
      <c r="AO279" s="252"/>
      <c r="AP279" s="252"/>
      <c r="AQ279" s="243" t="e">
        <f>(AP279/AO279)*100</f>
        <v>#DIV/0!</v>
      </c>
      <c r="AR279" s="252"/>
    </row>
    <row r="280" spans="1:44" ht="16.5" hidden="1" customHeight="1">
      <c r="A280" s="314" t="s">
        <v>555</v>
      </c>
      <c r="B280" s="314" t="s">
        <v>556</v>
      </c>
      <c r="C280" s="325" t="s">
        <v>318</v>
      </c>
      <c r="D280" s="243" t="s">
        <v>287</v>
      </c>
      <c r="E280" s="243">
        <f>E281+E282+E284</f>
        <v>0</v>
      </c>
      <c r="F280" s="243">
        <f t="shared" ref="F280" si="795">F281+F282+F284</f>
        <v>0</v>
      </c>
      <c r="G280" s="243" t="e">
        <f t="shared" si="646"/>
        <v>#DIV/0!</v>
      </c>
      <c r="H280" s="243">
        <f t="shared" ref="H280:I280" si="796">H281+H282+H284</f>
        <v>0</v>
      </c>
      <c r="I280" s="243">
        <f t="shared" si="796"/>
        <v>0</v>
      </c>
      <c r="J280" s="243" t="e">
        <f t="shared" si="647"/>
        <v>#DIV/0!</v>
      </c>
      <c r="K280" s="243">
        <f t="shared" ref="K280:L280" si="797">K281+K282+K284</f>
        <v>0</v>
      </c>
      <c r="L280" s="243">
        <f t="shared" si="797"/>
        <v>0</v>
      </c>
      <c r="M280" s="243" t="e">
        <f t="shared" si="648"/>
        <v>#DIV/0!</v>
      </c>
      <c r="N280" s="243">
        <f t="shared" ref="N280:O280" si="798">N281+N282+N284</f>
        <v>0</v>
      </c>
      <c r="O280" s="243">
        <f t="shared" si="798"/>
        <v>0</v>
      </c>
      <c r="P280" s="243" t="e">
        <f t="shared" si="649"/>
        <v>#DIV/0!</v>
      </c>
      <c r="Q280" s="243">
        <f t="shared" ref="Q280:R280" si="799">Q281+Q282+Q284</f>
        <v>0</v>
      </c>
      <c r="R280" s="243">
        <f t="shared" si="799"/>
        <v>0</v>
      </c>
      <c r="S280" s="243" t="e">
        <f t="shared" si="650"/>
        <v>#DIV/0!</v>
      </c>
      <c r="T280" s="243">
        <f t="shared" ref="T280:U280" si="800">T281+T282+T284</f>
        <v>0</v>
      </c>
      <c r="U280" s="243">
        <f t="shared" si="800"/>
        <v>0</v>
      </c>
      <c r="V280" s="243" t="e">
        <f t="shared" si="651"/>
        <v>#DIV/0!</v>
      </c>
      <c r="W280" s="243">
        <f t="shared" ref="W280:X280" si="801">W281+W282+W284</f>
        <v>0</v>
      </c>
      <c r="X280" s="243">
        <f t="shared" si="801"/>
        <v>0</v>
      </c>
      <c r="Y280" s="243" t="e">
        <f>(X280/W280)*100</f>
        <v>#DIV/0!</v>
      </c>
      <c r="Z280" s="243">
        <f t="shared" ref="Z280:AA280" si="802">Z281+Z282+Z284</f>
        <v>0</v>
      </c>
      <c r="AA280" s="243">
        <f t="shared" si="802"/>
        <v>0</v>
      </c>
      <c r="AB280" s="243" t="e">
        <f>(AA280/Z280)*100</f>
        <v>#DIV/0!</v>
      </c>
      <c r="AC280" s="243">
        <f t="shared" ref="AC280:AD280" si="803">AC281+AC282+AC284</f>
        <v>0</v>
      </c>
      <c r="AD280" s="243">
        <f t="shared" si="803"/>
        <v>0</v>
      </c>
      <c r="AE280" s="243" t="e">
        <f>(AD280/AC280)*100</f>
        <v>#DIV/0!</v>
      </c>
      <c r="AF280" s="243">
        <f t="shared" ref="AF280:AG280" si="804">AF281+AF282+AF284</f>
        <v>0</v>
      </c>
      <c r="AG280" s="243">
        <f t="shared" si="804"/>
        <v>0</v>
      </c>
      <c r="AH280" s="243" t="e">
        <f t="shared" ref="AH280" si="805">(AG280/AF280)*100</f>
        <v>#DIV/0!</v>
      </c>
      <c r="AI280" s="243">
        <f t="shared" ref="AI280:AJ280" si="806">AI281+AI282+AI284</f>
        <v>0</v>
      </c>
      <c r="AJ280" s="243">
        <f t="shared" si="806"/>
        <v>0</v>
      </c>
      <c r="AK280" s="243" t="e">
        <f t="shared" ref="AK280" si="807">(AJ280/AI280)*100</f>
        <v>#DIV/0!</v>
      </c>
      <c r="AL280" s="243">
        <f t="shared" ref="AL280:AM280" si="808">AL281+AL282+AL284</f>
        <v>0</v>
      </c>
      <c r="AM280" s="243">
        <f t="shared" si="808"/>
        <v>0</v>
      </c>
      <c r="AN280" s="243" t="e">
        <f t="shared" ref="AN280" si="809">(AM280/AL280)*100</f>
        <v>#DIV/0!</v>
      </c>
      <c r="AO280" s="243">
        <f t="shared" ref="AO280:AP280" si="810">AO281+AO282+AO284</f>
        <v>0</v>
      </c>
      <c r="AP280" s="243">
        <f t="shared" si="810"/>
        <v>0</v>
      </c>
      <c r="AQ280" s="243" t="e">
        <f>(AP280/AO280)*100</f>
        <v>#DIV/0!</v>
      </c>
      <c r="AR280" s="252"/>
    </row>
    <row r="281" spans="1:44" ht="31.2" hidden="1">
      <c r="A281" s="315"/>
      <c r="B281" s="315"/>
      <c r="C281" s="326"/>
      <c r="D281" s="243" t="s">
        <v>2</v>
      </c>
      <c r="E281" s="243">
        <f>H281+K281+N281+Q281+T281+W281+Z281+AC281+AF281+AI281+AL281+AO281</f>
        <v>0</v>
      </c>
      <c r="F281" s="243">
        <f t="shared" ref="F281:F282" si="811">I281+L281+O281+R281+U281+X281+AA281+AD281+AG281+AJ281+AM281+AP281</f>
        <v>0</v>
      </c>
      <c r="G281" s="243" t="e">
        <f t="shared" si="646"/>
        <v>#DIV/0!</v>
      </c>
      <c r="H281" s="252"/>
      <c r="I281" s="252"/>
      <c r="J281" s="243" t="e">
        <f t="shared" si="647"/>
        <v>#DIV/0!</v>
      </c>
      <c r="K281" s="252"/>
      <c r="L281" s="252"/>
      <c r="M281" s="243" t="e">
        <f t="shared" si="648"/>
        <v>#DIV/0!</v>
      </c>
      <c r="N281" s="252"/>
      <c r="O281" s="252"/>
      <c r="P281" s="243" t="e">
        <f t="shared" si="649"/>
        <v>#DIV/0!</v>
      </c>
      <c r="Q281" s="252"/>
      <c r="R281" s="252"/>
      <c r="S281" s="243" t="e">
        <f t="shared" si="650"/>
        <v>#DIV/0!</v>
      </c>
      <c r="T281" s="252"/>
      <c r="U281" s="252"/>
      <c r="V281" s="243" t="e">
        <f t="shared" si="651"/>
        <v>#DIV/0!</v>
      </c>
      <c r="W281" s="252"/>
      <c r="X281" s="252"/>
      <c r="Y281" s="243" t="e">
        <f>(X281/W281)*100</f>
        <v>#DIV/0!</v>
      </c>
      <c r="Z281" s="252"/>
      <c r="AA281" s="252"/>
      <c r="AB281" s="243" t="e">
        <f>(AA281/Z281)*100</f>
        <v>#DIV/0!</v>
      </c>
      <c r="AC281" s="252"/>
      <c r="AD281" s="252"/>
      <c r="AE281" s="243" t="e">
        <f>(AD281/AC281)*100</f>
        <v>#DIV/0!</v>
      </c>
      <c r="AF281" s="252"/>
      <c r="AG281" s="252"/>
      <c r="AH281" s="243"/>
      <c r="AI281" s="252"/>
      <c r="AJ281" s="252"/>
      <c r="AK281" s="243"/>
      <c r="AL281" s="252"/>
      <c r="AM281" s="252"/>
      <c r="AN281" s="243"/>
      <c r="AO281" s="252"/>
      <c r="AP281" s="252"/>
      <c r="AQ281" s="243" t="e">
        <f>(AP281/AO281)*100</f>
        <v>#DIV/0!</v>
      </c>
      <c r="AR281" s="252"/>
    </row>
    <row r="282" spans="1:44" ht="16.05" hidden="1" customHeight="1">
      <c r="A282" s="315"/>
      <c r="B282" s="315"/>
      <c r="C282" s="326"/>
      <c r="D282" s="243" t="s">
        <v>43</v>
      </c>
      <c r="E282" s="243">
        <f t="shared" ref="E282:F284" si="812">H282+K282+N282+Q282+T282+W282+Z282+AC282+AF282+AI282+AL282+AO282</f>
        <v>0</v>
      </c>
      <c r="F282" s="243">
        <f t="shared" si="811"/>
        <v>0</v>
      </c>
      <c r="G282" s="243" t="e">
        <f t="shared" si="646"/>
        <v>#DIV/0!</v>
      </c>
      <c r="H282" s="252"/>
      <c r="I282" s="252"/>
      <c r="J282" s="243" t="e">
        <f t="shared" si="647"/>
        <v>#DIV/0!</v>
      </c>
      <c r="K282" s="252"/>
      <c r="L282" s="252"/>
      <c r="M282" s="243" t="e">
        <f t="shared" si="648"/>
        <v>#DIV/0!</v>
      </c>
      <c r="N282" s="252"/>
      <c r="O282" s="252"/>
      <c r="P282" s="243" t="e">
        <f t="shared" si="649"/>
        <v>#DIV/0!</v>
      </c>
      <c r="Q282" s="252"/>
      <c r="R282" s="252"/>
      <c r="S282" s="243" t="e">
        <f t="shared" si="650"/>
        <v>#DIV/0!</v>
      </c>
      <c r="T282" s="252"/>
      <c r="U282" s="252"/>
      <c r="V282" s="243" t="e">
        <f t="shared" si="651"/>
        <v>#DIV/0!</v>
      </c>
      <c r="W282" s="252"/>
      <c r="X282" s="252"/>
      <c r="Y282" s="243"/>
      <c r="Z282" s="252"/>
      <c r="AA282" s="252"/>
      <c r="AB282" s="243"/>
      <c r="AC282" s="252"/>
      <c r="AD282" s="252"/>
      <c r="AE282" s="243"/>
      <c r="AF282" s="252"/>
      <c r="AG282" s="252"/>
      <c r="AH282" s="243"/>
      <c r="AI282" s="252"/>
      <c r="AJ282" s="252"/>
      <c r="AK282" s="243"/>
      <c r="AL282" s="252">
        <v>0</v>
      </c>
      <c r="AM282" s="252"/>
      <c r="AN282" s="243"/>
      <c r="AO282" s="252"/>
      <c r="AP282" s="252"/>
      <c r="AQ282" s="243" t="e">
        <f>(AP282/AO282)*100</f>
        <v>#DIV/0!</v>
      </c>
      <c r="AR282" s="252"/>
    </row>
    <row r="283" spans="1:44" ht="46.8" hidden="1">
      <c r="A283" s="315"/>
      <c r="B283" s="315"/>
      <c r="C283" s="326"/>
      <c r="D283" s="243" t="s">
        <v>283</v>
      </c>
      <c r="E283" s="243">
        <f t="shared" si="812"/>
        <v>0</v>
      </c>
      <c r="F283" s="243">
        <f t="shared" ref="F283" si="813">I283+L283+O283+R283+U283+X283+AA283+AD283+AG283+AJ283+AP283</f>
        <v>0</v>
      </c>
      <c r="G283" s="243" t="e">
        <f t="shared" si="646"/>
        <v>#DIV/0!</v>
      </c>
      <c r="H283" s="252"/>
      <c r="I283" s="252"/>
      <c r="J283" s="243" t="e">
        <f t="shared" si="647"/>
        <v>#DIV/0!</v>
      </c>
      <c r="K283" s="252"/>
      <c r="L283" s="252"/>
      <c r="M283" s="243" t="e">
        <f t="shared" si="648"/>
        <v>#DIV/0!</v>
      </c>
      <c r="N283" s="252"/>
      <c r="O283" s="252"/>
      <c r="P283" s="243" t="e">
        <f t="shared" si="649"/>
        <v>#DIV/0!</v>
      </c>
      <c r="Q283" s="252"/>
      <c r="R283" s="252"/>
      <c r="S283" s="243" t="e">
        <f t="shared" si="650"/>
        <v>#DIV/0!</v>
      </c>
      <c r="T283" s="252"/>
      <c r="U283" s="252"/>
      <c r="V283" s="243" t="e">
        <f t="shared" si="651"/>
        <v>#DIV/0!</v>
      </c>
      <c r="W283" s="252"/>
      <c r="X283" s="252"/>
      <c r="Y283" s="243" t="e">
        <f>(X283/W283)*100</f>
        <v>#DIV/0!</v>
      </c>
      <c r="Z283" s="252"/>
      <c r="AA283" s="252"/>
      <c r="AB283" s="243" t="e">
        <f>(AA283/Z283)*100</f>
        <v>#DIV/0!</v>
      </c>
      <c r="AC283" s="252"/>
      <c r="AD283" s="252"/>
      <c r="AE283" s="243" t="e">
        <f>(AD283/AC283)*100</f>
        <v>#DIV/0!</v>
      </c>
      <c r="AF283" s="252"/>
      <c r="AG283" s="252"/>
      <c r="AH283" s="243"/>
      <c r="AI283" s="252"/>
      <c r="AJ283" s="252"/>
      <c r="AK283" s="243"/>
      <c r="AL283" s="252"/>
      <c r="AM283" s="252"/>
      <c r="AN283" s="243"/>
      <c r="AO283" s="252"/>
      <c r="AP283" s="243"/>
      <c r="AQ283" s="243"/>
      <c r="AR283" s="252"/>
    </row>
    <row r="284" spans="1:44" ht="31.2" hidden="1">
      <c r="A284" s="316"/>
      <c r="B284" s="316"/>
      <c r="C284" s="327"/>
      <c r="D284" s="243" t="s">
        <v>288</v>
      </c>
      <c r="E284" s="243">
        <f t="shared" si="812"/>
        <v>0</v>
      </c>
      <c r="F284" s="243">
        <f t="shared" si="812"/>
        <v>0</v>
      </c>
      <c r="G284" s="243" t="e">
        <f t="shared" si="646"/>
        <v>#DIV/0!</v>
      </c>
      <c r="H284" s="252"/>
      <c r="I284" s="252"/>
      <c r="J284" s="243" t="e">
        <f t="shared" si="647"/>
        <v>#DIV/0!</v>
      </c>
      <c r="K284" s="252"/>
      <c r="L284" s="252"/>
      <c r="M284" s="243" t="e">
        <f t="shared" si="648"/>
        <v>#DIV/0!</v>
      </c>
      <c r="N284" s="252"/>
      <c r="O284" s="252"/>
      <c r="P284" s="243" t="e">
        <f t="shared" si="649"/>
        <v>#DIV/0!</v>
      </c>
      <c r="Q284" s="252"/>
      <c r="R284" s="252"/>
      <c r="S284" s="243" t="e">
        <f t="shared" si="650"/>
        <v>#DIV/0!</v>
      </c>
      <c r="T284" s="252"/>
      <c r="U284" s="252"/>
      <c r="V284" s="243" t="e">
        <f t="shared" si="651"/>
        <v>#DIV/0!</v>
      </c>
      <c r="W284" s="252"/>
      <c r="X284" s="252"/>
      <c r="Y284" s="243" t="e">
        <f>(X284/W284)*100</f>
        <v>#DIV/0!</v>
      </c>
      <c r="Z284" s="252"/>
      <c r="AA284" s="252"/>
      <c r="AB284" s="243" t="e">
        <f>(AA284/Z284)*100</f>
        <v>#DIV/0!</v>
      </c>
      <c r="AC284" s="252"/>
      <c r="AD284" s="252"/>
      <c r="AE284" s="243" t="e">
        <f>(AD284/AC284)*100</f>
        <v>#DIV/0!</v>
      </c>
      <c r="AF284" s="252"/>
      <c r="AG284" s="252"/>
      <c r="AH284" s="243"/>
      <c r="AI284" s="252"/>
      <c r="AJ284" s="252"/>
      <c r="AK284" s="243"/>
      <c r="AL284" s="252"/>
      <c r="AM284" s="252"/>
      <c r="AN284" s="243"/>
      <c r="AO284" s="252"/>
      <c r="AP284" s="252"/>
      <c r="AQ284" s="243" t="e">
        <f>(AP284/AO284)*100</f>
        <v>#DIV/0!</v>
      </c>
      <c r="AR284" s="252"/>
    </row>
    <row r="285" spans="1:44" ht="16.5" hidden="1" customHeight="1">
      <c r="A285" s="314" t="s">
        <v>557</v>
      </c>
      <c r="B285" s="314" t="s">
        <v>558</v>
      </c>
      <c r="C285" s="325" t="s">
        <v>318</v>
      </c>
      <c r="D285" s="243" t="s">
        <v>287</v>
      </c>
      <c r="E285" s="243">
        <f>E286+E287+E289</f>
        <v>0</v>
      </c>
      <c r="F285" s="243">
        <f t="shared" ref="F285" si="814">F286+F287+F289</f>
        <v>0</v>
      </c>
      <c r="G285" s="243" t="e">
        <f t="shared" si="646"/>
        <v>#DIV/0!</v>
      </c>
      <c r="H285" s="243">
        <f t="shared" ref="H285:I285" si="815">H286+H287+H289</f>
        <v>0</v>
      </c>
      <c r="I285" s="243">
        <f t="shared" si="815"/>
        <v>0</v>
      </c>
      <c r="J285" s="243" t="e">
        <f t="shared" si="647"/>
        <v>#DIV/0!</v>
      </c>
      <c r="K285" s="243">
        <f t="shared" ref="K285:L285" si="816">K286+K287+K289</f>
        <v>0</v>
      </c>
      <c r="L285" s="243">
        <f t="shared" si="816"/>
        <v>0</v>
      </c>
      <c r="M285" s="243" t="e">
        <f t="shared" si="648"/>
        <v>#DIV/0!</v>
      </c>
      <c r="N285" s="243">
        <f t="shared" ref="N285:O285" si="817">N286+N287+N289</f>
        <v>0</v>
      </c>
      <c r="O285" s="243">
        <f t="shared" si="817"/>
        <v>0</v>
      </c>
      <c r="P285" s="243" t="e">
        <f t="shared" si="649"/>
        <v>#DIV/0!</v>
      </c>
      <c r="Q285" s="243">
        <f t="shared" ref="Q285:R285" si="818">Q286+Q287+Q289</f>
        <v>0</v>
      </c>
      <c r="R285" s="243">
        <f t="shared" si="818"/>
        <v>0</v>
      </c>
      <c r="S285" s="243" t="e">
        <f t="shared" si="650"/>
        <v>#DIV/0!</v>
      </c>
      <c r="T285" s="243">
        <f t="shared" ref="T285:U285" si="819">T286+T287+T289</f>
        <v>0</v>
      </c>
      <c r="U285" s="243">
        <f t="shared" si="819"/>
        <v>0</v>
      </c>
      <c r="V285" s="243" t="e">
        <f t="shared" si="651"/>
        <v>#DIV/0!</v>
      </c>
      <c r="W285" s="243">
        <f t="shared" ref="W285:X285" si="820">W286+W287+W289</f>
        <v>0</v>
      </c>
      <c r="X285" s="243">
        <f t="shared" si="820"/>
        <v>0</v>
      </c>
      <c r="Y285" s="243" t="e">
        <f>(X285/W285)*100</f>
        <v>#DIV/0!</v>
      </c>
      <c r="Z285" s="243">
        <f t="shared" ref="Z285:AA285" si="821">Z286+Z287+Z289</f>
        <v>0</v>
      </c>
      <c r="AA285" s="243">
        <f t="shared" si="821"/>
        <v>0</v>
      </c>
      <c r="AB285" s="243" t="e">
        <f>(AA285/Z285)*100</f>
        <v>#DIV/0!</v>
      </c>
      <c r="AC285" s="243">
        <f t="shared" ref="AC285:AD285" si="822">AC286+AC287+AC289</f>
        <v>0</v>
      </c>
      <c r="AD285" s="243">
        <f t="shared" si="822"/>
        <v>0</v>
      </c>
      <c r="AE285" s="243" t="e">
        <f>(AD285/AC285)*100</f>
        <v>#DIV/0!</v>
      </c>
      <c r="AF285" s="243">
        <f t="shared" ref="AF285:AG285" si="823">AF286+AF287+AF289</f>
        <v>0</v>
      </c>
      <c r="AG285" s="243">
        <f t="shared" si="823"/>
        <v>0</v>
      </c>
      <c r="AH285" s="243" t="e">
        <f t="shared" ref="AH285" si="824">(AG285/AF285)*100</f>
        <v>#DIV/0!</v>
      </c>
      <c r="AI285" s="243">
        <f t="shared" ref="AI285:AJ285" si="825">AI286+AI287+AI289</f>
        <v>0</v>
      </c>
      <c r="AJ285" s="243">
        <f t="shared" si="825"/>
        <v>0</v>
      </c>
      <c r="AK285" s="243" t="e">
        <f t="shared" ref="AK285" si="826">(AJ285/AI285)*100</f>
        <v>#DIV/0!</v>
      </c>
      <c r="AL285" s="243">
        <f t="shared" ref="AL285:AM285" si="827">AL286+AL287+AL289</f>
        <v>0</v>
      </c>
      <c r="AM285" s="243">
        <f t="shared" si="827"/>
        <v>0</v>
      </c>
      <c r="AN285" s="243" t="e">
        <f t="shared" ref="AN285" si="828">(AM285/AL285)*100</f>
        <v>#DIV/0!</v>
      </c>
      <c r="AO285" s="243">
        <f t="shared" ref="AO285:AP285" si="829">AO286+AO287+AO289</f>
        <v>0</v>
      </c>
      <c r="AP285" s="243">
        <f t="shared" si="829"/>
        <v>0</v>
      </c>
      <c r="AQ285" s="243" t="e">
        <f>(AP285/AO285)*100</f>
        <v>#DIV/0!</v>
      </c>
      <c r="AR285" s="252"/>
    </row>
    <row r="286" spans="1:44" ht="31.2" hidden="1">
      <c r="A286" s="315"/>
      <c r="B286" s="315"/>
      <c r="C286" s="326"/>
      <c r="D286" s="243" t="s">
        <v>2</v>
      </c>
      <c r="E286" s="243">
        <f>H286+K286+N286+Q286+T286+W286+Z286+AC286+AF286+AI286+AL286+AO286</f>
        <v>0</v>
      </c>
      <c r="F286" s="243">
        <f t="shared" ref="F286:F287" si="830">I286+L286+O286+R286+U286+X286+AA286+AD286+AG286+AJ286+AM286+AP286</f>
        <v>0</v>
      </c>
      <c r="G286" s="243" t="e">
        <f t="shared" si="646"/>
        <v>#DIV/0!</v>
      </c>
      <c r="H286" s="252"/>
      <c r="I286" s="252"/>
      <c r="J286" s="243" t="e">
        <f t="shared" si="647"/>
        <v>#DIV/0!</v>
      </c>
      <c r="K286" s="252"/>
      <c r="L286" s="252"/>
      <c r="M286" s="243" t="e">
        <f t="shared" si="648"/>
        <v>#DIV/0!</v>
      </c>
      <c r="N286" s="252"/>
      <c r="O286" s="252"/>
      <c r="P286" s="243" t="e">
        <f t="shared" si="649"/>
        <v>#DIV/0!</v>
      </c>
      <c r="Q286" s="252"/>
      <c r="R286" s="252"/>
      <c r="S286" s="243" t="e">
        <f t="shared" si="650"/>
        <v>#DIV/0!</v>
      </c>
      <c r="T286" s="252"/>
      <c r="U286" s="252"/>
      <c r="V286" s="243" t="e">
        <f t="shared" si="651"/>
        <v>#DIV/0!</v>
      </c>
      <c r="W286" s="252"/>
      <c r="X286" s="252"/>
      <c r="Y286" s="243" t="e">
        <f>(X286/W286)*100</f>
        <v>#DIV/0!</v>
      </c>
      <c r="Z286" s="252"/>
      <c r="AA286" s="252"/>
      <c r="AB286" s="243" t="e">
        <f>(AA286/Z286)*100</f>
        <v>#DIV/0!</v>
      </c>
      <c r="AC286" s="252"/>
      <c r="AD286" s="252"/>
      <c r="AE286" s="243" t="e">
        <f>(AD286/AC286)*100</f>
        <v>#DIV/0!</v>
      </c>
      <c r="AF286" s="252"/>
      <c r="AG286" s="252"/>
      <c r="AH286" s="243"/>
      <c r="AI286" s="252"/>
      <c r="AJ286" s="252"/>
      <c r="AK286" s="243"/>
      <c r="AL286" s="252"/>
      <c r="AM286" s="252"/>
      <c r="AN286" s="243"/>
      <c r="AO286" s="252"/>
      <c r="AP286" s="252"/>
      <c r="AQ286" s="243" t="e">
        <f>(AP286/AO286)*100</f>
        <v>#DIV/0!</v>
      </c>
      <c r="AR286" s="252"/>
    </row>
    <row r="287" spans="1:44" ht="16.05" hidden="1" customHeight="1">
      <c r="A287" s="315"/>
      <c r="B287" s="315"/>
      <c r="C287" s="326"/>
      <c r="D287" s="243" t="s">
        <v>43</v>
      </c>
      <c r="E287" s="243">
        <f t="shared" ref="E287:F289" si="831">H287+K287+N287+Q287+T287+W287+Z287+AC287+AF287+AI287+AL287+AO287</f>
        <v>0</v>
      </c>
      <c r="F287" s="243">
        <f t="shared" si="830"/>
        <v>0</v>
      </c>
      <c r="G287" s="243" t="e">
        <f t="shared" si="646"/>
        <v>#DIV/0!</v>
      </c>
      <c r="H287" s="252"/>
      <c r="I287" s="252"/>
      <c r="J287" s="243" t="e">
        <f t="shared" si="647"/>
        <v>#DIV/0!</v>
      </c>
      <c r="K287" s="252"/>
      <c r="L287" s="252"/>
      <c r="M287" s="243" t="e">
        <f t="shared" si="648"/>
        <v>#DIV/0!</v>
      </c>
      <c r="N287" s="252"/>
      <c r="O287" s="252"/>
      <c r="P287" s="243" t="e">
        <f t="shared" si="649"/>
        <v>#DIV/0!</v>
      </c>
      <c r="Q287" s="252"/>
      <c r="R287" s="252"/>
      <c r="S287" s="243" t="e">
        <f t="shared" si="650"/>
        <v>#DIV/0!</v>
      </c>
      <c r="T287" s="252"/>
      <c r="U287" s="252"/>
      <c r="V287" s="243" t="e">
        <f t="shared" si="651"/>
        <v>#DIV/0!</v>
      </c>
      <c r="W287" s="252"/>
      <c r="X287" s="252"/>
      <c r="Y287" s="243"/>
      <c r="Z287" s="252"/>
      <c r="AA287" s="252"/>
      <c r="AB287" s="243"/>
      <c r="AC287" s="252"/>
      <c r="AD287" s="252"/>
      <c r="AE287" s="243"/>
      <c r="AF287" s="252"/>
      <c r="AG287" s="252"/>
      <c r="AH287" s="243"/>
      <c r="AI287" s="252"/>
      <c r="AJ287" s="252"/>
      <c r="AK287" s="243"/>
      <c r="AL287" s="252">
        <v>0</v>
      </c>
      <c r="AM287" s="252"/>
      <c r="AN287" s="243"/>
      <c r="AO287" s="252"/>
      <c r="AP287" s="252"/>
      <c r="AQ287" s="243" t="e">
        <f>(AP287/AO287)*100</f>
        <v>#DIV/0!</v>
      </c>
      <c r="AR287" s="252"/>
    </row>
    <row r="288" spans="1:44" ht="46.8" hidden="1">
      <c r="A288" s="315"/>
      <c r="B288" s="315"/>
      <c r="C288" s="326"/>
      <c r="D288" s="243" t="s">
        <v>283</v>
      </c>
      <c r="E288" s="243">
        <f t="shared" si="831"/>
        <v>0</v>
      </c>
      <c r="F288" s="243">
        <f t="shared" ref="F288" si="832">I288+L288+O288+R288+U288+X288+AA288+AD288+AG288+AJ288+AP288</f>
        <v>0</v>
      </c>
      <c r="G288" s="243" t="e">
        <f t="shared" si="646"/>
        <v>#DIV/0!</v>
      </c>
      <c r="H288" s="252"/>
      <c r="I288" s="252"/>
      <c r="J288" s="243" t="e">
        <f t="shared" si="647"/>
        <v>#DIV/0!</v>
      </c>
      <c r="K288" s="252"/>
      <c r="L288" s="252"/>
      <c r="M288" s="243" t="e">
        <f t="shared" si="648"/>
        <v>#DIV/0!</v>
      </c>
      <c r="N288" s="252"/>
      <c r="O288" s="252"/>
      <c r="P288" s="243" t="e">
        <f t="shared" si="649"/>
        <v>#DIV/0!</v>
      </c>
      <c r="Q288" s="252"/>
      <c r="R288" s="252"/>
      <c r="S288" s="243" t="e">
        <f t="shared" si="650"/>
        <v>#DIV/0!</v>
      </c>
      <c r="T288" s="252"/>
      <c r="U288" s="252"/>
      <c r="V288" s="243" t="e">
        <f t="shared" si="651"/>
        <v>#DIV/0!</v>
      </c>
      <c r="W288" s="252"/>
      <c r="X288" s="252"/>
      <c r="Y288" s="243" t="e">
        <f>(X288/W288)*100</f>
        <v>#DIV/0!</v>
      </c>
      <c r="Z288" s="252"/>
      <c r="AA288" s="252"/>
      <c r="AB288" s="243" t="e">
        <f>(AA288/Z288)*100</f>
        <v>#DIV/0!</v>
      </c>
      <c r="AC288" s="252"/>
      <c r="AD288" s="252"/>
      <c r="AE288" s="243" t="e">
        <f>(AD288/AC288)*100</f>
        <v>#DIV/0!</v>
      </c>
      <c r="AF288" s="252"/>
      <c r="AG288" s="252"/>
      <c r="AH288" s="243"/>
      <c r="AI288" s="252"/>
      <c r="AJ288" s="252"/>
      <c r="AK288" s="243"/>
      <c r="AL288" s="252"/>
      <c r="AM288" s="252"/>
      <c r="AN288" s="243"/>
      <c r="AO288" s="252"/>
      <c r="AP288" s="243"/>
      <c r="AQ288" s="243"/>
      <c r="AR288" s="252"/>
    </row>
    <row r="289" spans="1:44" ht="31.2" hidden="1">
      <c r="A289" s="316"/>
      <c r="B289" s="316"/>
      <c r="C289" s="327"/>
      <c r="D289" s="243" t="s">
        <v>288</v>
      </c>
      <c r="E289" s="243">
        <f t="shared" si="831"/>
        <v>0</v>
      </c>
      <c r="F289" s="243">
        <f t="shared" si="831"/>
        <v>0</v>
      </c>
      <c r="G289" s="243" t="e">
        <f t="shared" si="646"/>
        <v>#DIV/0!</v>
      </c>
      <c r="H289" s="252"/>
      <c r="I289" s="252"/>
      <c r="J289" s="243" t="e">
        <f t="shared" si="647"/>
        <v>#DIV/0!</v>
      </c>
      <c r="K289" s="252"/>
      <c r="L289" s="252"/>
      <c r="M289" s="243" t="e">
        <f t="shared" si="648"/>
        <v>#DIV/0!</v>
      </c>
      <c r="N289" s="252"/>
      <c r="O289" s="252"/>
      <c r="P289" s="243" t="e">
        <f t="shared" si="649"/>
        <v>#DIV/0!</v>
      </c>
      <c r="Q289" s="252"/>
      <c r="R289" s="252"/>
      <c r="S289" s="243" t="e">
        <f t="shared" si="650"/>
        <v>#DIV/0!</v>
      </c>
      <c r="T289" s="252"/>
      <c r="U289" s="252"/>
      <c r="V289" s="243" t="e">
        <f t="shared" si="651"/>
        <v>#DIV/0!</v>
      </c>
      <c r="W289" s="252"/>
      <c r="X289" s="252"/>
      <c r="Y289" s="243" t="e">
        <f>(X289/W289)*100</f>
        <v>#DIV/0!</v>
      </c>
      <c r="Z289" s="252"/>
      <c r="AA289" s="252"/>
      <c r="AB289" s="243" t="e">
        <f>(AA289/Z289)*100</f>
        <v>#DIV/0!</v>
      </c>
      <c r="AC289" s="252"/>
      <c r="AD289" s="252"/>
      <c r="AE289" s="243" t="e">
        <f>(AD289/AC289)*100</f>
        <v>#DIV/0!</v>
      </c>
      <c r="AF289" s="252"/>
      <c r="AG289" s="252"/>
      <c r="AH289" s="243"/>
      <c r="AI289" s="252"/>
      <c r="AJ289" s="252"/>
      <c r="AK289" s="243"/>
      <c r="AL289" s="252"/>
      <c r="AM289" s="252"/>
      <c r="AN289" s="243"/>
      <c r="AO289" s="252"/>
      <c r="AP289" s="252"/>
      <c r="AQ289" s="243" t="e">
        <f>(AP289/AO289)*100</f>
        <v>#DIV/0!</v>
      </c>
      <c r="AR289" s="252"/>
    </row>
    <row r="290" spans="1:44" ht="16.5" customHeight="1">
      <c r="A290" s="314" t="s">
        <v>559</v>
      </c>
      <c r="B290" s="314" t="s">
        <v>560</v>
      </c>
      <c r="C290" s="325" t="s">
        <v>318</v>
      </c>
      <c r="D290" s="243" t="s">
        <v>287</v>
      </c>
      <c r="E290" s="243">
        <f>E291+E292+E294</f>
        <v>1381</v>
      </c>
      <c r="F290" s="243">
        <f t="shared" ref="F290" si="833">F291+F292+F294</f>
        <v>0</v>
      </c>
      <c r="G290" s="243">
        <f t="shared" si="646"/>
        <v>0</v>
      </c>
      <c r="H290" s="243">
        <f t="shared" ref="H290:I290" si="834">H291+H292+H294</f>
        <v>0</v>
      </c>
      <c r="I290" s="243">
        <f t="shared" si="834"/>
        <v>0</v>
      </c>
      <c r="J290" s="243" t="e">
        <f t="shared" si="647"/>
        <v>#DIV/0!</v>
      </c>
      <c r="K290" s="243">
        <f t="shared" ref="K290:L290" si="835">K291+K292+K294</f>
        <v>0</v>
      </c>
      <c r="L290" s="243">
        <f t="shared" si="835"/>
        <v>0</v>
      </c>
      <c r="M290" s="243" t="e">
        <f t="shared" si="648"/>
        <v>#DIV/0!</v>
      </c>
      <c r="N290" s="243">
        <f t="shared" ref="N290:O290" si="836">N291+N292+N294</f>
        <v>0</v>
      </c>
      <c r="O290" s="243">
        <f t="shared" si="836"/>
        <v>0</v>
      </c>
      <c r="P290" s="243" t="e">
        <f t="shared" si="649"/>
        <v>#DIV/0!</v>
      </c>
      <c r="Q290" s="243">
        <f t="shared" ref="Q290:R290" si="837">Q291+Q292+Q294</f>
        <v>0</v>
      </c>
      <c r="R290" s="243">
        <f t="shared" si="837"/>
        <v>0</v>
      </c>
      <c r="S290" s="243" t="e">
        <f t="shared" si="650"/>
        <v>#DIV/0!</v>
      </c>
      <c r="T290" s="243">
        <f t="shared" ref="T290:U290" si="838">T291+T292+T294</f>
        <v>0</v>
      </c>
      <c r="U290" s="243">
        <f t="shared" si="838"/>
        <v>0</v>
      </c>
      <c r="V290" s="243" t="e">
        <f t="shared" si="651"/>
        <v>#DIV/0!</v>
      </c>
      <c r="W290" s="243">
        <f t="shared" ref="W290:X290" si="839">W291+W292+W294</f>
        <v>0</v>
      </c>
      <c r="X290" s="243">
        <f t="shared" si="839"/>
        <v>0</v>
      </c>
      <c r="Y290" s="243" t="e">
        <f>(X290/W290)*100</f>
        <v>#DIV/0!</v>
      </c>
      <c r="Z290" s="243">
        <f t="shared" ref="Z290:AA290" si="840">Z291+Z292+Z294</f>
        <v>0</v>
      </c>
      <c r="AA290" s="243">
        <f t="shared" si="840"/>
        <v>0</v>
      </c>
      <c r="AB290" s="243" t="e">
        <f>(AA290/Z290)*100</f>
        <v>#DIV/0!</v>
      </c>
      <c r="AC290" s="243">
        <f t="shared" ref="AC290:AD290" si="841">AC291+AC292+AC294</f>
        <v>0</v>
      </c>
      <c r="AD290" s="243">
        <f t="shared" si="841"/>
        <v>0</v>
      </c>
      <c r="AE290" s="243" t="e">
        <f>(AD290/AC290)*100</f>
        <v>#DIV/0!</v>
      </c>
      <c r="AF290" s="243">
        <f t="shared" ref="AF290:AG290" si="842">AF291+AF292+AF294</f>
        <v>0</v>
      </c>
      <c r="AG290" s="243">
        <f t="shared" si="842"/>
        <v>0</v>
      </c>
      <c r="AH290" s="243" t="e">
        <f t="shared" ref="AH290" si="843">(AG290/AF290)*100</f>
        <v>#DIV/0!</v>
      </c>
      <c r="AI290" s="243">
        <f t="shared" ref="AI290:AJ290" si="844">AI291+AI292+AI294</f>
        <v>0</v>
      </c>
      <c r="AJ290" s="243">
        <f t="shared" si="844"/>
        <v>0</v>
      </c>
      <c r="AK290" s="243" t="e">
        <f t="shared" ref="AK290" si="845">(AJ290/AI290)*100</f>
        <v>#DIV/0!</v>
      </c>
      <c r="AL290" s="243">
        <f t="shared" ref="AL290:AM290" si="846">AL291+AL292+AL294</f>
        <v>1381</v>
      </c>
      <c r="AM290" s="243">
        <f t="shared" si="846"/>
        <v>0</v>
      </c>
      <c r="AN290" s="243">
        <f t="shared" ref="AN290" si="847">(AM290/AL290)*100</f>
        <v>0</v>
      </c>
      <c r="AO290" s="243">
        <f t="shared" ref="AO290:AP290" si="848">AO291+AO292+AO294</f>
        <v>0</v>
      </c>
      <c r="AP290" s="243">
        <f t="shared" si="848"/>
        <v>0</v>
      </c>
      <c r="AQ290" s="243" t="e">
        <f>(AP290/AO290)*100</f>
        <v>#DIV/0!</v>
      </c>
      <c r="AR290" s="252"/>
    </row>
    <row r="291" spans="1:44" ht="31.2">
      <c r="A291" s="315"/>
      <c r="B291" s="315"/>
      <c r="C291" s="326"/>
      <c r="D291" s="243" t="s">
        <v>2</v>
      </c>
      <c r="E291" s="243">
        <f>H291+K291+N291+Q291+T291+W291+Z291+AC291+AF291+AI291+AL291+AO291</f>
        <v>0</v>
      </c>
      <c r="F291" s="243">
        <f t="shared" ref="F291:F292" si="849">I291+L291+O291+R291+U291+X291+AA291+AD291+AG291+AJ291+AM291+AP291</f>
        <v>0</v>
      </c>
      <c r="G291" s="243" t="e">
        <f t="shared" si="646"/>
        <v>#DIV/0!</v>
      </c>
      <c r="H291" s="252"/>
      <c r="I291" s="252"/>
      <c r="J291" s="243" t="e">
        <f t="shared" si="647"/>
        <v>#DIV/0!</v>
      </c>
      <c r="K291" s="252"/>
      <c r="L291" s="252"/>
      <c r="M291" s="243" t="e">
        <f t="shared" si="648"/>
        <v>#DIV/0!</v>
      </c>
      <c r="N291" s="252"/>
      <c r="O291" s="252"/>
      <c r="P291" s="243" t="e">
        <f t="shared" si="649"/>
        <v>#DIV/0!</v>
      </c>
      <c r="Q291" s="252"/>
      <c r="R291" s="252"/>
      <c r="S291" s="243" t="e">
        <f t="shared" si="650"/>
        <v>#DIV/0!</v>
      </c>
      <c r="T291" s="252"/>
      <c r="U291" s="252"/>
      <c r="V291" s="243" t="e">
        <f t="shared" si="651"/>
        <v>#DIV/0!</v>
      </c>
      <c r="W291" s="252"/>
      <c r="X291" s="252"/>
      <c r="Y291" s="243" t="e">
        <f>(X291/W291)*100</f>
        <v>#DIV/0!</v>
      </c>
      <c r="Z291" s="252"/>
      <c r="AA291" s="252"/>
      <c r="AB291" s="243" t="e">
        <f>(AA291/Z291)*100</f>
        <v>#DIV/0!</v>
      </c>
      <c r="AC291" s="252"/>
      <c r="AD291" s="252"/>
      <c r="AE291" s="243" t="e">
        <f>(AD291/AC291)*100</f>
        <v>#DIV/0!</v>
      </c>
      <c r="AF291" s="252"/>
      <c r="AG291" s="252"/>
      <c r="AH291" s="243"/>
      <c r="AI291" s="252"/>
      <c r="AJ291" s="252"/>
      <c r="AK291" s="243"/>
      <c r="AL291" s="252"/>
      <c r="AM291" s="252"/>
      <c r="AN291" s="243"/>
      <c r="AO291" s="252"/>
      <c r="AP291" s="252"/>
      <c r="AQ291" s="243" t="e">
        <f>(AP291/AO291)*100</f>
        <v>#DIV/0!</v>
      </c>
      <c r="AR291" s="252"/>
    </row>
    <row r="292" spans="1:44" ht="16.05" customHeight="1">
      <c r="A292" s="315"/>
      <c r="B292" s="315"/>
      <c r="C292" s="326"/>
      <c r="D292" s="243" t="s">
        <v>43</v>
      </c>
      <c r="E292" s="243">
        <f t="shared" ref="E292:F294" si="850">H292+K292+N292+Q292+T292+W292+Z292+AC292+AF292+AI292+AL292+AO292</f>
        <v>1381</v>
      </c>
      <c r="F292" s="243">
        <f t="shared" si="849"/>
        <v>0</v>
      </c>
      <c r="G292" s="243">
        <f t="shared" si="646"/>
        <v>0</v>
      </c>
      <c r="H292" s="252"/>
      <c r="I292" s="252"/>
      <c r="J292" s="243" t="e">
        <f t="shared" si="647"/>
        <v>#DIV/0!</v>
      </c>
      <c r="K292" s="252"/>
      <c r="L292" s="252"/>
      <c r="M292" s="243" t="e">
        <f t="shared" si="648"/>
        <v>#DIV/0!</v>
      </c>
      <c r="N292" s="252"/>
      <c r="O292" s="252"/>
      <c r="P292" s="243" t="e">
        <f t="shared" si="649"/>
        <v>#DIV/0!</v>
      </c>
      <c r="Q292" s="252"/>
      <c r="R292" s="252"/>
      <c r="S292" s="243" t="e">
        <f t="shared" si="650"/>
        <v>#DIV/0!</v>
      </c>
      <c r="T292" s="252"/>
      <c r="U292" s="252"/>
      <c r="V292" s="243" t="e">
        <f t="shared" si="651"/>
        <v>#DIV/0!</v>
      </c>
      <c r="W292" s="252"/>
      <c r="X292" s="252"/>
      <c r="Y292" s="243"/>
      <c r="Z292" s="252"/>
      <c r="AA292" s="252"/>
      <c r="AB292" s="243"/>
      <c r="AC292" s="252"/>
      <c r="AD292" s="252"/>
      <c r="AE292" s="243"/>
      <c r="AF292" s="252"/>
      <c r="AG292" s="252"/>
      <c r="AH292" s="243"/>
      <c r="AI292" s="252"/>
      <c r="AJ292" s="252"/>
      <c r="AK292" s="243"/>
      <c r="AL292" s="252">
        <v>1381</v>
      </c>
      <c r="AM292" s="252"/>
      <c r="AN292" s="243"/>
      <c r="AO292" s="252"/>
      <c r="AP292" s="252"/>
      <c r="AQ292" s="243" t="e">
        <f>(AP292/AO292)*100</f>
        <v>#DIV/0!</v>
      </c>
      <c r="AR292" s="252"/>
    </row>
    <row r="293" spans="1:44" ht="46.8">
      <c r="A293" s="315"/>
      <c r="B293" s="315"/>
      <c r="C293" s="326"/>
      <c r="D293" s="243" t="s">
        <v>283</v>
      </c>
      <c r="E293" s="243">
        <f t="shared" si="850"/>
        <v>0</v>
      </c>
      <c r="F293" s="243">
        <f t="shared" ref="F293" si="851">I293+L293+O293+R293+U293+X293+AA293+AD293+AG293+AJ293+AP293</f>
        <v>0</v>
      </c>
      <c r="G293" s="243" t="e">
        <f t="shared" si="646"/>
        <v>#DIV/0!</v>
      </c>
      <c r="H293" s="252"/>
      <c r="I293" s="252"/>
      <c r="J293" s="243" t="e">
        <f t="shared" si="647"/>
        <v>#DIV/0!</v>
      </c>
      <c r="K293" s="252"/>
      <c r="L293" s="252"/>
      <c r="M293" s="243" t="e">
        <f t="shared" si="648"/>
        <v>#DIV/0!</v>
      </c>
      <c r="N293" s="252"/>
      <c r="O293" s="252"/>
      <c r="P293" s="243" t="e">
        <f t="shared" si="649"/>
        <v>#DIV/0!</v>
      </c>
      <c r="Q293" s="252"/>
      <c r="R293" s="252"/>
      <c r="S293" s="243" t="e">
        <f t="shared" si="650"/>
        <v>#DIV/0!</v>
      </c>
      <c r="T293" s="252"/>
      <c r="U293" s="252"/>
      <c r="V293" s="243" t="e">
        <f t="shared" si="651"/>
        <v>#DIV/0!</v>
      </c>
      <c r="W293" s="252"/>
      <c r="X293" s="252"/>
      <c r="Y293" s="243" t="e">
        <f>(X293/W293)*100</f>
        <v>#DIV/0!</v>
      </c>
      <c r="Z293" s="252"/>
      <c r="AA293" s="252"/>
      <c r="AB293" s="243" t="e">
        <f>(AA293/Z293)*100</f>
        <v>#DIV/0!</v>
      </c>
      <c r="AC293" s="252"/>
      <c r="AD293" s="252"/>
      <c r="AE293" s="243" t="e">
        <f>(AD293/AC293)*100</f>
        <v>#DIV/0!</v>
      </c>
      <c r="AF293" s="252"/>
      <c r="AG293" s="252"/>
      <c r="AH293" s="243"/>
      <c r="AI293" s="252"/>
      <c r="AJ293" s="252"/>
      <c r="AK293" s="243"/>
      <c r="AL293" s="252"/>
      <c r="AM293" s="252"/>
      <c r="AN293" s="243"/>
      <c r="AO293" s="252"/>
      <c r="AP293" s="243"/>
      <c r="AQ293" s="243"/>
      <c r="AR293" s="252"/>
    </row>
    <row r="294" spans="1:44" ht="31.2">
      <c r="A294" s="316"/>
      <c r="B294" s="316"/>
      <c r="C294" s="327"/>
      <c r="D294" s="243" t="s">
        <v>288</v>
      </c>
      <c r="E294" s="243">
        <f t="shared" si="850"/>
        <v>0</v>
      </c>
      <c r="F294" s="243">
        <f t="shared" si="850"/>
        <v>0</v>
      </c>
      <c r="G294" s="243" t="e">
        <f t="shared" si="646"/>
        <v>#DIV/0!</v>
      </c>
      <c r="H294" s="252"/>
      <c r="I294" s="252"/>
      <c r="J294" s="243" t="e">
        <f t="shared" si="647"/>
        <v>#DIV/0!</v>
      </c>
      <c r="K294" s="252"/>
      <c r="L294" s="252"/>
      <c r="M294" s="243" t="e">
        <f t="shared" si="648"/>
        <v>#DIV/0!</v>
      </c>
      <c r="N294" s="252"/>
      <c r="O294" s="252"/>
      <c r="P294" s="243" t="e">
        <f t="shared" si="649"/>
        <v>#DIV/0!</v>
      </c>
      <c r="Q294" s="252"/>
      <c r="R294" s="252"/>
      <c r="S294" s="243" t="e">
        <f t="shared" si="650"/>
        <v>#DIV/0!</v>
      </c>
      <c r="T294" s="252"/>
      <c r="U294" s="252"/>
      <c r="V294" s="243" t="e">
        <f t="shared" si="651"/>
        <v>#DIV/0!</v>
      </c>
      <c r="W294" s="252"/>
      <c r="X294" s="252"/>
      <c r="Y294" s="243" t="e">
        <f>(X294/W294)*100</f>
        <v>#DIV/0!</v>
      </c>
      <c r="Z294" s="252"/>
      <c r="AA294" s="252"/>
      <c r="AB294" s="243" t="e">
        <f>(AA294/Z294)*100</f>
        <v>#DIV/0!</v>
      </c>
      <c r="AC294" s="252"/>
      <c r="AD294" s="252"/>
      <c r="AE294" s="243" t="e">
        <f>(AD294/AC294)*100</f>
        <v>#DIV/0!</v>
      </c>
      <c r="AF294" s="252"/>
      <c r="AG294" s="252"/>
      <c r="AH294" s="243"/>
      <c r="AI294" s="252"/>
      <c r="AJ294" s="252"/>
      <c r="AK294" s="243"/>
      <c r="AL294" s="252"/>
      <c r="AM294" s="252"/>
      <c r="AN294" s="243"/>
      <c r="AO294" s="252"/>
      <c r="AP294" s="252"/>
      <c r="AQ294" s="243" t="e">
        <f>(AP294/AO294)*100</f>
        <v>#DIV/0!</v>
      </c>
      <c r="AR294" s="252"/>
    </row>
    <row r="295" spans="1:44" ht="16.5" customHeight="1">
      <c r="A295" s="314" t="s">
        <v>561</v>
      </c>
      <c r="B295" s="314" t="s">
        <v>562</v>
      </c>
      <c r="C295" s="325" t="s">
        <v>318</v>
      </c>
      <c r="D295" s="243" t="s">
        <v>287</v>
      </c>
      <c r="E295" s="243">
        <f>E296+E297+E299</f>
        <v>1452</v>
      </c>
      <c r="F295" s="243">
        <f t="shared" ref="F295" si="852">F296+F297+F299</f>
        <v>0</v>
      </c>
      <c r="G295" s="243">
        <f t="shared" si="646"/>
        <v>0</v>
      </c>
      <c r="H295" s="243">
        <f t="shared" ref="H295:I295" si="853">H296+H297+H299</f>
        <v>0</v>
      </c>
      <c r="I295" s="243">
        <f t="shared" si="853"/>
        <v>0</v>
      </c>
      <c r="J295" s="243" t="e">
        <f t="shared" si="647"/>
        <v>#DIV/0!</v>
      </c>
      <c r="K295" s="243">
        <f t="shared" ref="K295:L295" si="854">K296+K297+K299</f>
        <v>0</v>
      </c>
      <c r="L295" s="243">
        <f t="shared" si="854"/>
        <v>0</v>
      </c>
      <c r="M295" s="243" t="e">
        <f t="shared" si="648"/>
        <v>#DIV/0!</v>
      </c>
      <c r="N295" s="243">
        <f t="shared" ref="N295:O295" si="855">N296+N297+N299</f>
        <v>0</v>
      </c>
      <c r="O295" s="243">
        <f t="shared" si="855"/>
        <v>0</v>
      </c>
      <c r="P295" s="243" t="e">
        <f t="shared" si="649"/>
        <v>#DIV/0!</v>
      </c>
      <c r="Q295" s="243">
        <f t="shared" ref="Q295:R295" si="856">Q296+Q297+Q299</f>
        <v>0</v>
      </c>
      <c r="R295" s="243">
        <f t="shared" si="856"/>
        <v>0</v>
      </c>
      <c r="S295" s="243" t="e">
        <f t="shared" si="650"/>
        <v>#DIV/0!</v>
      </c>
      <c r="T295" s="243">
        <f t="shared" ref="T295:U295" si="857">T296+T297+T299</f>
        <v>0</v>
      </c>
      <c r="U295" s="243">
        <f t="shared" si="857"/>
        <v>0</v>
      </c>
      <c r="V295" s="243" t="e">
        <f t="shared" si="651"/>
        <v>#DIV/0!</v>
      </c>
      <c r="W295" s="243">
        <f t="shared" ref="W295:X295" si="858">W296+W297+W299</f>
        <v>0</v>
      </c>
      <c r="X295" s="243">
        <f t="shared" si="858"/>
        <v>0</v>
      </c>
      <c r="Y295" s="243" t="e">
        <f>(X295/W295)*100</f>
        <v>#DIV/0!</v>
      </c>
      <c r="Z295" s="243">
        <f t="shared" ref="Z295:AA295" si="859">Z296+Z297+Z299</f>
        <v>0</v>
      </c>
      <c r="AA295" s="243">
        <f t="shared" si="859"/>
        <v>0</v>
      </c>
      <c r="AB295" s="243" t="e">
        <f>(AA295/Z295)*100</f>
        <v>#DIV/0!</v>
      </c>
      <c r="AC295" s="243">
        <f t="shared" ref="AC295:AD295" si="860">AC296+AC297+AC299</f>
        <v>0</v>
      </c>
      <c r="AD295" s="243">
        <f t="shared" si="860"/>
        <v>0</v>
      </c>
      <c r="AE295" s="243" t="e">
        <f>(AD295/AC295)*100</f>
        <v>#DIV/0!</v>
      </c>
      <c r="AF295" s="243">
        <f t="shared" ref="AF295:AG295" si="861">AF296+AF297+AF299</f>
        <v>0</v>
      </c>
      <c r="AG295" s="243">
        <f t="shared" si="861"/>
        <v>0</v>
      </c>
      <c r="AH295" s="243" t="e">
        <f t="shared" ref="AH295" si="862">(AG295/AF295)*100</f>
        <v>#DIV/0!</v>
      </c>
      <c r="AI295" s="243">
        <f t="shared" ref="AI295:AJ295" si="863">AI296+AI297+AI299</f>
        <v>0</v>
      </c>
      <c r="AJ295" s="243">
        <f t="shared" si="863"/>
        <v>0</v>
      </c>
      <c r="AK295" s="243" t="e">
        <f t="shared" ref="AK295" si="864">(AJ295/AI295)*100</f>
        <v>#DIV/0!</v>
      </c>
      <c r="AL295" s="243">
        <f t="shared" ref="AL295:AM295" si="865">AL296+AL297+AL299</f>
        <v>1452</v>
      </c>
      <c r="AM295" s="243">
        <f t="shared" si="865"/>
        <v>0</v>
      </c>
      <c r="AN295" s="243">
        <f t="shared" ref="AN295" si="866">(AM295/AL295)*100</f>
        <v>0</v>
      </c>
      <c r="AO295" s="243">
        <f t="shared" ref="AO295:AP295" si="867">AO296+AO297+AO299</f>
        <v>0</v>
      </c>
      <c r="AP295" s="243">
        <f t="shared" si="867"/>
        <v>0</v>
      </c>
      <c r="AQ295" s="243" t="e">
        <f>(AP295/AO295)*100</f>
        <v>#DIV/0!</v>
      </c>
      <c r="AR295" s="252"/>
    </row>
    <row r="296" spans="1:44" ht="31.2">
      <c r="A296" s="315"/>
      <c r="B296" s="315"/>
      <c r="C296" s="326"/>
      <c r="D296" s="243" t="s">
        <v>2</v>
      </c>
      <c r="E296" s="243">
        <f>H296+K296+N296+Q296+T296+W296+Z296+AC296+AF296+AI296+AL296+AO296</f>
        <v>0</v>
      </c>
      <c r="F296" s="243">
        <f t="shared" ref="F296:F297" si="868">I296+L296+O296+R296+U296+X296+AA296+AD296+AG296+AJ296+AM296+AP296</f>
        <v>0</v>
      </c>
      <c r="G296" s="243" t="e">
        <f t="shared" si="646"/>
        <v>#DIV/0!</v>
      </c>
      <c r="H296" s="252"/>
      <c r="I296" s="252"/>
      <c r="J296" s="243" t="e">
        <f t="shared" si="647"/>
        <v>#DIV/0!</v>
      </c>
      <c r="K296" s="252"/>
      <c r="L296" s="252"/>
      <c r="M296" s="243" t="e">
        <f t="shared" si="648"/>
        <v>#DIV/0!</v>
      </c>
      <c r="N296" s="252"/>
      <c r="O296" s="252"/>
      <c r="P296" s="243" t="e">
        <f t="shared" si="649"/>
        <v>#DIV/0!</v>
      </c>
      <c r="Q296" s="252"/>
      <c r="R296" s="252"/>
      <c r="S296" s="243" t="e">
        <f t="shared" si="650"/>
        <v>#DIV/0!</v>
      </c>
      <c r="T296" s="252"/>
      <c r="U296" s="252"/>
      <c r="V296" s="243" t="e">
        <f t="shared" si="651"/>
        <v>#DIV/0!</v>
      </c>
      <c r="W296" s="252"/>
      <c r="X296" s="252"/>
      <c r="Y296" s="243" t="e">
        <f>(X296/W296)*100</f>
        <v>#DIV/0!</v>
      </c>
      <c r="Z296" s="252"/>
      <c r="AA296" s="252"/>
      <c r="AB296" s="243" t="e">
        <f>(AA296/Z296)*100</f>
        <v>#DIV/0!</v>
      </c>
      <c r="AC296" s="252"/>
      <c r="AD296" s="252"/>
      <c r="AE296" s="243" t="e">
        <f>(AD296/AC296)*100</f>
        <v>#DIV/0!</v>
      </c>
      <c r="AF296" s="252"/>
      <c r="AG296" s="252"/>
      <c r="AH296" s="243"/>
      <c r="AI296" s="252"/>
      <c r="AJ296" s="252"/>
      <c r="AK296" s="243"/>
      <c r="AL296" s="252"/>
      <c r="AM296" s="252"/>
      <c r="AN296" s="243"/>
      <c r="AO296" s="252"/>
      <c r="AP296" s="252"/>
      <c r="AQ296" s="243" t="e">
        <f>(AP296/AO296)*100</f>
        <v>#DIV/0!</v>
      </c>
      <c r="AR296" s="252"/>
    </row>
    <row r="297" spans="1:44" ht="16.05" customHeight="1">
      <c r="A297" s="315"/>
      <c r="B297" s="315"/>
      <c r="C297" s="326"/>
      <c r="D297" s="243" t="s">
        <v>43</v>
      </c>
      <c r="E297" s="243">
        <f t="shared" ref="E297:F299" si="869">H297+K297+N297+Q297+T297+W297+Z297+AC297+AF297+AI297+AL297+AO297</f>
        <v>1452</v>
      </c>
      <c r="F297" s="243">
        <f t="shared" si="868"/>
        <v>0</v>
      </c>
      <c r="G297" s="243">
        <f t="shared" si="646"/>
        <v>0</v>
      </c>
      <c r="H297" s="252"/>
      <c r="I297" s="252"/>
      <c r="J297" s="243" t="e">
        <f t="shared" si="647"/>
        <v>#DIV/0!</v>
      </c>
      <c r="K297" s="252"/>
      <c r="L297" s="252"/>
      <c r="M297" s="243" t="e">
        <f t="shared" si="648"/>
        <v>#DIV/0!</v>
      </c>
      <c r="N297" s="252"/>
      <c r="O297" s="252"/>
      <c r="P297" s="243" t="e">
        <f t="shared" si="649"/>
        <v>#DIV/0!</v>
      </c>
      <c r="Q297" s="252"/>
      <c r="R297" s="252"/>
      <c r="S297" s="243" t="e">
        <f t="shared" si="650"/>
        <v>#DIV/0!</v>
      </c>
      <c r="T297" s="252"/>
      <c r="U297" s="252"/>
      <c r="V297" s="243" t="e">
        <f t="shared" si="651"/>
        <v>#DIV/0!</v>
      </c>
      <c r="W297" s="252"/>
      <c r="X297" s="252"/>
      <c r="Y297" s="243"/>
      <c r="Z297" s="252"/>
      <c r="AA297" s="252"/>
      <c r="AB297" s="243"/>
      <c r="AC297" s="252"/>
      <c r="AD297" s="252"/>
      <c r="AE297" s="243"/>
      <c r="AF297" s="252"/>
      <c r="AG297" s="252"/>
      <c r="AH297" s="243"/>
      <c r="AI297" s="252"/>
      <c r="AJ297" s="252"/>
      <c r="AK297" s="243"/>
      <c r="AL297" s="252">
        <v>1452</v>
      </c>
      <c r="AM297" s="252"/>
      <c r="AN297" s="243"/>
      <c r="AO297" s="252"/>
      <c r="AP297" s="252"/>
      <c r="AQ297" s="243" t="e">
        <f>(AP297/AO297)*100</f>
        <v>#DIV/0!</v>
      </c>
      <c r="AR297" s="252"/>
    </row>
    <row r="298" spans="1:44" ht="46.8">
      <c r="A298" s="315"/>
      <c r="B298" s="315"/>
      <c r="C298" s="326"/>
      <c r="D298" s="243" t="s">
        <v>283</v>
      </c>
      <c r="E298" s="243">
        <f t="shared" si="869"/>
        <v>0</v>
      </c>
      <c r="F298" s="243">
        <f t="shared" ref="F298" si="870">I298+L298+O298+R298+U298+X298+AA298+AD298+AG298+AJ298+AP298</f>
        <v>0</v>
      </c>
      <c r="G298" s="243" t="e">
        <f t="shared" si="646"/>
        <v>#DIV/0!</v>
      </c>
      <c r="H298" s="252"/>
      <c r="I298" s="252"/>
      <c r="J298" s="243" t="e">
        <f t="shared" si="647"/>
        <v>#DIV/0!</v>
      </c>
      <c r="K298" s="252"/>
      <c r="L298" s="252"/>
      <c r="M298" s="243" t="e">
        <f t="shared" si="648"/>
        <v>#DIV/0!</v>
      </c>
      <c r="N298" s="252"/>
      <c r="O298" s="252"/>
      <c r="P298" s="243" t="e">
        <f t="shared" si="649"/>
        <v>#DIV/0!</v>
      </c>
      <c r="Q298" s="252"/>
      <c r="R298" s="252"/>
      <c r="S298" s="243" t="e">
        <f t="shared" si="650"/>
        <v>#DIV/0!</v>
      </c>
      <c r="T298" s="252"/>
      <c r="U298" s="252"/>
      <c r="V298" s="243" t="e">
        <f t="shared" si="651"/>
        <v>#DIV/0!</v>
      </c>
      <c r="W298" s="252"/>
      <c r="X298" s="252"/>
      <c r="Y298" s="243" t="e">
        <f>(X298/W298)*100</f>
        <v>#DIV/0!</v>
      </c>
      <c r="Z298" s="252"/>
      <c r="AA298" s="252"/>
      <c r="AB298" s="243" t="e">
        <f>(AA298/Z298)*100</f>
        <v>#DIV/0!</v>
      </c>
      <c r="AC298" s="252"/>
      <c r="AD298" s="252"/>
      <c r="AE298" s="243" t="e">
        <f>(AD298/AC298)*100</f>
        <v>#DIV/0!</v>
      </c>
      <c r="AF298" s="252"/>
      <c r="AG298" s="252"/>
      <c r="AH298" s="243"/>
      <c r="AI298" s="252"/>
      <c r="AJ298" s="252"/>
      <c r="AK298" s="243"/>
      <c r="AL298" s="252"/>
      <c r="AM298" s="252"/>
      <c r="AN298" s="243"/>
      <c r="AO298" s="252"/>
      <c r="AP298" s="243"/>
      <c r="AQ298" s="243"/>
      <c r="AR298" s="252"/>
    </row>
    <row r="299" spans="1:44" ht="31.2">
      <c r="A299" s="316"/>
      <c r="B299" s="316"/>
      <c r="C299" s="327"/>
      <c r="D299" s="243" t="s">
        <v>288</v>
      </c>
      <c r="E299" s="243">
        <f t="shared" si="869"/>
        <v>0</v>
      </c>
      <c r="F299" s="243">
        <f t="shared" si="869"/>
        <v>0</v>
      </c>
      <c r="G299" s="243" t="e">
        <f t="shared" si="646"/>
        <v>#DIV/0!</v>
      </c>
      <c r="H299" s="252"/>
      <c r="I299" s="252"/>
      <c r="J299" s="243" t="e">
        <f t="shared" si="647"/>
        <v>#DIV/0!</v>
      </c>
      <c r="K299" s="252"/>
      <c r="L299" s="252"/>
      <c r="M299" s="243" t="e">
        <f t="shared" si="648"/>
        <v>#DIV/0!</v>
      </c>
      <c r="N299" s="252"/>
      <c r="O299" s="252"/>
      <c r="P299" s="243" t="e">
        <f t="shared" si="649"/>
        <v>#DIV/0!</v>
      </c>
      <c r="Q299" s="252"/>
      <c r="R299" s="252"/>
      <c r="S299" s="243" t="e">
        <f t="shared" si="650"/>
        <v>#DIV/0!</v>
      </c>
      <c r="T299" s="252"/>
      <c r="U299" s="252"/>
      <c r="V299" s="243" t="e">
        <f t="shared" si="651"/>
        <v>#DIV/0!</v>
      </c>
      <c r="W299" s="252"/>
      <c r="X299" s="252"/>
      <c r="Y299" s="243" t="e">
        <f>(X299/W299)*100</f>
        <v>#DIV/0!</v>
      </c>
      <c r="Z299" s="252"/>
      <c r="AA299" s="252"/>
      <c r="AB299" s="243" t="e">
        <f>(AA299/Z299)*100</f>
        <v>#DIV/0!</v>
      </c>
      <c r="AC299" s="252"/>
      <c r="AD299" s="252"/>
      <c r="AE299" s="243" t="e">
        <f>(AD299/AC299)*100</f>
        <v>#DIV/0!</v>
      </c>
      <c r="AF299" s="252"/>
      <c r="AG299" s="252"/>
      <c r="AH299" s="243"/>
      <c r="AI299" s="252"/>
      <c r="AJ299" s="252"/>
      <c r="AK299" s="243"/>
      <c r="AL299" s="252"/>
      <c r="AM299" s="252"/>
      <c r="AN299" s="243"/>
      <c r="AO299" s="252"/>
      <c r="AP299" s="252"/>
      <c r="AQ299" s="243" t="e">
        <f>(AP299/AO299)*100</f>
        <v>#DIV/0!</v>
      </c>
      <c r="AR299" s="252"/>
    </row>
    <row r="300" spans="1:44" ht="16.5" customHeight="1">
      <c r="A300" s="314" t="s">
        <v>563</v>
      </c>
      <c r="B300" s="314" t="s">
        <v>564</v>
      </c>
      <c r="C300" s="325" t="s">
        <v>318</v>
      </c>
      <c r="D300" s="243" t="s">
        <v>287</v>
      </c>
      <c r="E300" s="243">
        <f>E301+E302+E304</f>
        <v>3515.5</v>
      </c>
      <c r="F300" s="243">
        <f t="shared" ref="F300" si="871">F301+F302+F304</f>
        <v>707.28</v>
      </c>
      <c r="G300" s="243">
        <f t="shared" si="646"/>
        <v>20.118902005404635</v>
      </c>
      <c r="H300" s="243">
        <f t="shared" ref="H300:I300" si="872">H301+H302+H304</f>
        <v>0</v>
      </c>
      <c r="I300" s="243">
        <f t="shared" si="872"/>
        <v>0</v>
      </c>
      <c r="J300" s="243" t="e">
        <f t="shared" si="647"/>
        <v>#DIV/0!</v>
      </c>
      <c r="K300" s="243">
        <f t="shared" ref="K300:L300" si="873">K301+K302+K304</f>
        <v>0</v>
      </c>
      <c r="L300" s="243">
        <f t="shared" si="873"/>
        <v>0</v>
      </c>
      <c r="M300" s="243" t="e">
        <f t="shared" si="648"/>
        <v>#DIV/0!</v>
      </c>
      <c r="N300" s="243">
        <f t="shared" ref="N300:O300" si="874">N301+N302+N304</f>
        <v>0</v>
      </c>
      <c r="O300" s="243">
        <f t="shared" si="874"/>
        <v>0</v>
      </c>
      <c r="P300" s="243" t="e">
        <f t="shared" si="649"/>
        <v>#DIV/0!</v>
      </c>
      <c r="Q300" s="243">
        <f t="shared" ref="Q300:R300" si="875">Q301+Q302+Q304</f>
        <v>0</v>
      </c>
      <c r="R300" s="243">
        <f t="shared" si="875"/>
        <v>0</v>
      </c>
      <c r="S300" s="243" t="e">
        <f t="shared" si="650"/>
        <v>#DIV/0!</v>
      </c>
      <c r="T300" s="243">
        <f t="shared" ref="T300:U300" si="876">T301+T302+T304</f>
        <v>0</v>
      </c>
      <c r="U300" s="243">
        <f t="shared" si="876"/>
        <v>0</v>
      </c>
      <c r="V300" s="243" t="e">
        <f t="shared" si="651"/>
        <v>#DIV/0!</v>
      </c>
      <c r="W300" s="243">
        <f t="shared" ref="W300:X300" si="877">W301+W302+W304</f>
        <v>0</v>
      </c>
      <c r="X300" s="243">
        <f t="shared" si="877"/>
        <v>0</v>
      </c>
      <c r="Y300" s="243" t="e">
        <f>(X300/W300)*100</f>
        <v>#DIV/0!</v>
      </c>
      <c r="Z300" s="243">
        <f t="shared" ref="Z300:AA300" si="878">Z301+Z302+Z304</f>
        <v>0</v>
      </c>
      <c r="AA300" s="243">
        <f t="shared" si="878"/>
        <v>707.28</v>
      </c>
      <c r="AB300" s="243" t="e">
        <f>(AA300/Z300)*100</f>
        <v>#DIV/0!</v>
      </c>
      <c r="AC300" s="243">
        <f t="shared" ref="AC300:AD300" si="879">AC301+AC302+AC304</f>
        <v>0</v>
      </c>
      <c r="AD300" s="243">
        <f t="shared" si="879"/>
        <v>0</v>
      </c>
      <c r="AE300" s="243" t="e">
        <f>(AD300/AC300)*100</f>
        <v>#DIV/0!</v>
      </c>
      <c r="AF300" s="243">
        <f t="shared" ref="AF300:AG300" si="880">AF301+AF302+AF304</f>
        <v>0</v>
      </c>
      <c r="AG300" s="243">
        <f t="shared" si="880"/>
        <v>0</v>
      </c>
      <c r="AH300" s="243" t="e">
        <f t="shared" ref="AH300" si="881">(AG300/AF300)*100</f>
        <v>#DIV/0!</v>
      </c>
      <c r="AI300" s="243">
        <f t="shared" ref="AI300:AJ300" si="882">AI301+AI302+AI304</f>
        <v>0</v>
      </c>
      <c r="AJ300" s="243">
        <f t="shared" si="882"/>
        <v>0</v>
      </c>
      <c r="AK300" s="243" t="e">
        <f t="shared" ref="AK300" si="883">(AJ300/AI300)*100</f>
        <v>#DIV/0!</v>
      </c>
      <c r="AL300" s="243">
        <f t="shared" ref="AL300:AM300" si="884">AL301+AL302+AL304</f>
        <v>3515.5</v>
      </c>
      <c r="AM300" s="243">
        <f t="shared" si="884"/>
        <v>0</v>
      </c>
      <c r="AN300" s="243">
        <f t="shared" ref="AN300" si="885">(AM300/AL300)*100</f>
        <v>0</v>
      </c>
      <c r="AO300" s="243">
        <f t="shared" ref="AO300:AP300" si="886">AO301+AO302+AO304</f>
        <v>0</v>
      </c>
      <c r="AP300" s="243">
        <f t="shared" si="886"/>
        <v>0</v>
      </c>
      <c r="AQ300" s="243" t="e">
        <f>(AP300/AO300)*100</f>
        <v>#DIV/0!</v>
      </c>
      <c r="AR300" s="252"/>
    </row>
    <row r="301" spans="1:44" ht="31.2">
      <c r="A301" s="315"/>
      <c r="B301" s="315"/>
      <c r="C301" s="326"/>
      <c r="D301" s="243" t="s">
        <v>2</v>
      </c>
      <c r="E301" s="243">
        <f>H301+K301+N301+Q301+T301+W301+Z301+AC301+AF301+AI301+AL301+AO301</f>
        <v>0</v>
      </c>
      <c r="F301" s="243">
        <f t="shared" ref="F301:F302" si="887">I301+L301+O301+R301+U301+X301+AA301+AD301+AG301+AJ301+AM301+AP301</f>
        <v>0</v>
      </c>
      <c r="G301" s="243" t="e">
        <f t="shared" si="646"/>
        <v>#DIV/0!</v>
      </c>
      <c r="H301" s="252"/>
      <c r="I301" s="252"/>
      <c r="J301" s="243" t="e">
        <f t="shared" si="647"/>
        <v>#DIV/0!</v>
      </c>
      <c r="K301" s="252"/>
      <c r="L301" s="252"/>
      <c r="M301" s="243" t="e">
        <f t="shared" si="648"/>
        <v>#DIV/0!</v>
      </c>
      <c r="N301" s="252"/>
      <c r="O301" s="252"/>
      <c r="P301" s="243" t="e">
        <f t="shared" si="649"/>
        <v>#DIV/0!</v>
      </c>
      <c r="Q301" s="252"/>
      <c r="R301" s="252"/>
      <c r="S301" s="243" t="e">
        <f t="shared" si="650"/>
        <v>#DIV/0!</v>
      </c>
      <c r="T301" s="252"/>
      <c r="U301" s="252"/>
      <c r="V301" s="243" t="e">
        <f t="shared" si="651"/>
        <v>#DIV/0!</v>
      </c>
      <c r="W301" s="252"/>
      <c r="X301" s="252"/>
      <c r="Y301" s="243" t="e">
        <f>(X301/W301)*100</f>
        <v>#DIV/0!</v>
      </c>
      <c r="Z301" s="252"/>
      <c r="AA301" s="252"/>
      <c r="AB301" s="243" t="e">
        <f>(AA301/Z301)*100</f>
        <v>#DIV/0!</v>
      </c>
      <c r="AC301" s="252"/>
      <c r="AD301" s="252"/>
      <c r="AE301" s="243" t="e">
        <f>(AD301/AC301)*100</f>
        <v>#DIV/0!</v>
      </c>
      <c r="AF301" s="252"/>
      <c r="AG301" s="252"/>
      <c r="AH301" s="243"/>
      <c r="AI301" s="252"/>
      <c r="AJ301" s="252"/>
      <c r="AK301" s="243"/>
      <c r="AL301" s="252"/>
      <c r="AM301" s="252"/>
      <c r="AN301" s="243"/>
      <c r="AO301" s="252"/>
      <c r="AP301" s="252"/>
      <c r="AQ301" s="243" t="e">
        <f>(AP301/AO301)*100</f>
        <v>#DIV/0!</v>
      </c>
      <c r="AR301" s="252"/>
    </row>
    <row r="302" spans="1:44" ht="16.05" customHeight="1">
      <c r="A302" s="315"/>
      <c r="B302" s="315"/>
      <c r="C302" s="326"/>
      <c r="D302" s="243" t="s">
        <v>43</v>
      </c>
      <c r="E302" s="243">
        <f t="shared" ref="E302:F304" si="888">H302+K302+N302+Q302+T302+W302+Z302+AC302+AF302+AI302+AL302+AO302</f>
        <v>3515.5</v>
      </c>
      <c r="F302" s="243">
        <f t="shared" si="887"/>
        <v>707.28</v>
      </c>
      <c r="G302" s="243">
        <f t="shared" si="646"/>
        <v>20.118902005404635</v>
      </c>
      <c r="H302" s="252"/>
      <c r="I302" s="252"/>
      <c r="J302" s="243" t="e">
        <f t="shared" si="647"/>
        <v>#DIV/0!</v>
      </c>
      <c r="K302" s="252"/>
      <c r="L302" s="252"/>
      <c r="M302" s="243" t="e">
        <f t="shared" si="648"/>
        <v>#DIV/0!</v>
      </c>
      <c r="N302" s="252"/>
      <c r="O302" s="252"/>
      <c r="P302" s="243" t="e">
        <f t="shared" si="649"/>
        <v>#DIV/0!</v>
      </c>
      <c r="Q302" s="252"/>
      <c r="R302" s="252"/>
      <c r="S302" s="243" t="e">
        <f t="shared" si="650"/>
        <v>#DIV/0!</v>
      </c>
      <c r="T302" s="252"/>
      <c r="U302" s="252"/>
      <c r="V302" s="243" t="e">
        <f t="shared" si="651"/>
        <v>#DIV/0!</v>
      </c>
      <c r="W302" s="252"/>
      <c r="X302" s="252"/>
      <c r="Y302" s="243"/>
      <c r="Z302" s="252"/>
      <c r="AA302" s="252">
        <v>707.28</v>
      </c>
      <c r="AB302" s="243"/>
      <c r="AC302" s="252"/>
      <c r="AD302" s="252"/>
      <c r="AE302" s="243"/>
      <c r="AF302" s="252"/>
      <c r="AG302" s="252"/>
      <c r="AH302" s="243"/>
      <c r="AI302" s="252"/>
      <c r="AJ302" s="252"/>
      <c r="AK302" s="243"/>
      <c r="AL302" s="252">
        <v>3515.5</v>
      </c>
      <c r="AM302" s="252"/>
      <c r="AN302" s="243"/>
      <c r="AO302" s="252"/>
      <c r="AP302" s="252"/>
      <c r="AQ302" s="243" t="e">
        <f>(AP302/AO302)*100</f>
        <v>#DIV/0!</v>
      </c>
      <c r="AR302" s="252"/>
    </row>
    <row r="303" spans="1:44" ht="46.8">
      <c r="A303" s="315"/>
      <c r="B303" s="315"/>
      <c r="C303" s="326"/>
      <c r="D303" s="243" t="s">
        <v>283</v>
      </c>
      <c r="E303" s="243">
        <f t="shared" si="888"/>
        <v>0</v>
      </c>
      <c r="F303" s="243">
        <f t="shared" ref="F303" si="889">I303+L303+O303+R303+U303+X303+AA303+AD303+AG303+AJ303+AP303</f>
        <v>0</v>
      </c>
      <c r="G303" s="243" t="e">
        <f t="shared" si="646"/>
        <v>#DIV/0!</v>
      </c>
      <c r="H303" s="252"/>
      <c r="I303" s="252"/>
      <c r="J303" s="243" t="e">
        <f t="shared" si="647"/>
        <v>#DIV/0!</v>
      </c>
      <c r="K303" s="252"/>
      <c r="L303" s="252"/>
      <c r="M303" s="243" t="e">
        <f t="shared" si="648"/>
        <v>#DIV/0!</v>
      </c>
      <c r="N303" s="252"/>
      <c r="O303" s="252"/>
      <c r="P303" s="243" t="e">
        <f t="shared" si="649"/>
        <v>#DIV/0!</v>
      </c>
      <c r="Q303" s="252"/>
      <c r="R303" s="252"/>
      <c r="S303" s="243" t="e">
        <f t="shared" si="650"/>
        <v>#DIV/0!</v>
      </c>
      <c r="T303" s="252"/>
      <c r="U303" s="252"/>
      <c r="V303" s="243" t="e">
        <f t="shared" si="651"/>
        <v>#DIV/0!</v>
      </c>
      <c r="W303" s="252"/>
      <c r="X303" s="252"/>
      <c r="Y303" s="243" t="e">
        <f>(X303/W303)*100</f>
        <v>#DIV/0!</v>
      </c>
      <c r="Z303" s="252"/>
      <c r="AA303" s="252"/>
      <c r="AB303" s="243" t="e">
        <f>(AA303/Z303)*100</f>
        <v>#DIV/0!</v>
      </c>
      <c r="AC303" s="252"/>
      <c r="AD303" s="252"/>
      <c r="AE303" s="243" t="e">
        <f>(AD303/AC303)*100</f>
        <v>#DIV/0!</v>
      </c>
      <c r="AF303" s="252"/>
      <c r="AG303" s="252"/>
      <c r="AH303" s="243"/>
      <c r="AI303" s="252"/>
      <c r="AJ303" s="252"/>
      <c r="AK303" s="243"/>
      <c r="AL303" s="252"/>
      <c r="AM303" s="252"/>
      <c r="AN303" s="243"/>
      <c r="AO303" s="252"/>
      <c r="AP303" s="243"/>
      <c r="AQ303" s="243"/>
      <c r="AR303" s="252"/>
    </row>
    <row r="304" spans="1:44" ht="31.2">
      <c r="A304" s="316"/>
      <c r="B304" s="316"/>
      <c r="C304" s="327"/>
      <c r="D304" s="243" t="s">
        <v>288</v>
      </c>
      <c r="E304" s="243">
        <f t="shared" si="888"/>
        <v>0</v>
      </c>
      <c r="F304" s="243">
        <f t="shared" si="888"/>
        <v>0</v>
      </c>
      <c r="G304" s="243" t="e">
        <f t="shared" si="646"/>
        <v>#DIV/0!</v>
      </c>
      <c r="H304" s="252"/>
      <c r="I304" s="252"/>
      <c r="J304" s="243" t="e">
        <f t="shared" si="647"/>
        <v>#DIV/0!</v>
      </c>
      <c r="K304" s="252"/>
      <c r="L304" s="252"/>
      <c r="M304" s="243" t="e">
        <f t="shared" si="648"/>
        <v>#DIV/0!</v>
      </c>
      <c r="N304" s="252"/>
      <c r="O304" s="252"/>
      <c r="P304" s="243" t="e">
        <f t="shared" si="649"/>
        <v>#DIV/0!</v>
      </c>
      <c r="Q304" s="252"/>
      <c r="R304" s="252"/>
      <c r="S304" s="243" t="e">
        <f t="shared" si="650"/>
        <v>#DIV/0!</v>
      </c>
      <c r="T304" s="252"/>
      <c r="U304" s="252"/>
      <c r="V304" s="243" t="e">
        <f t="shared" si="651"/>
        <v>#DIV/0!</v>
      </c>
      <c r="W304" s="252"/>
      <c r="X304" s="252"/>
      <c r="Y304" s="243" t="e">
        <f>(X304/W304)*100</f>
        <v>#DIV/0!</v>
      </c>
      <c r="Z304" s="252"/>
      <c r="AA304" s="252"/>
      <c r="AB304" s="243" t="e">
        <f>(AA304/Z304)*100</f>
        <v>#DIV/0!</v>
      </c>
      <c r="AC304" s="252"/>
      <c r="AD304" s="252"/>
      <c r="AE304" s="243" t="e">
        <f>(AD304/AC304)*100</f>
        <v>#DIV/0!</v>
      </c>
      <c r="AF304" s="252"/>
      <c r="AG304" s="252"/>
      <c r="AH304" s="243"/>
      <c r="AI304" s="252"/>
      <c r="AJ304" s="252"/>
      <c r="AK304" s="243"/>
      <c r="AL304" s="252"/>
      <c r="AM304" s="252"/>
      <c r="AN304" s="243"/>
      <c r="AO304" s="252"/>
      <c r="AP304" s="252"/>
      <c r="AQ304" s="243" t="e">
        <f>(AP304/AO304)*100</f>
        <v>#DIV/0!</v>
      </c>
      <c r="AR304" s="252"/>
    </row>
    <row r="305" spans="1:44" ht="16.5" hidden="1" customHeight="1">
      <c r="A305" s="314" t="s">
        <v>565</v>
      </c>
      <c r="B305" s="314" t="s">
        <v>566</v>
      </c>
      <c r="C305" s="325" t="s">
        <v>318</v>
      </c>
      <c r="D305" s="243" t="s">
        <v>287</v>
      </c>
      <c r="E305" s="243">
        <f>E306+E307+E309</f>
        <v>0</v>
      </c>
      <c r="F305" s="243">
        <f t="shared" ref="F305" si="890">F306+F307+F309</f>
        <v>0</v>
      </c>
      <c r="G305" s="243" t="e">
        <f t="shared" si="646"/>
        <v>#DIV/0!</v>
      </c>
      <c r="H305" s="243">
        <f t="shared" ref="H305:I305" si="891">H306+H307+H309</f>
        <v>0</v>
      </c>
      <c r="I305" s="243">
        <f t="shared" si="891"/>
        <v>0</v>
      </c>
      <c r="J305" s="243" t="e">
        <f t="shared" si="647"/>
        <v>#DIV/0!</v>
      </c>
      <c r="K305" s="243">
        <f t="shared" ref="K305:L305" si="892">K306+K307+K309</f>
        <v>0</v>
      </c>
      <c r="L305" s="243">
        <f t="shared" si="892"/>
        <v>0</v>
      </c>
      <c r="M305" s="243" t="e">
        <f t="shared" si="648"/>
        <v>#DIV/0!</v>
      </c>
      <c r="N305" s="243">
        <f t="shared" ref="N305:O305" si="893">N306+N307+N309</f>
        <v>0</v>
      </c>
      <c r="O305" s="243">
        <f t="shared" si="893"/>
        <v>0</v>
      </c>
      <c r="P305" s="243" t="e">
        <f t="shared" si="649"/>
        <v>#DIV/0!</v>
      </c>
      <c r="Q305" s="243">
        <f t="shared" ref="Q305:R305" si="894">Q306+Q307+Q309</f>
        <v>0</v>
      </c>
      <c r="R305" s="243">
        <f t="shared" si="894"/>
        <v>0</v>
      </c>
      <c r="S305" s="243" t="e">
        <f t="shared" si="650"/>
        <v>#DIV/0!</v>
      </c>
      <c r="T305" s="243">
        <f t="shared" ref="T305:U305" si="895">T306+T307+T309</f>
        <v>0</v>
      </c>
      <c r="U305" s="243">
        <f t="shared" si="895"/>
        <v>0</v>
      </c>
      <c r="V305" s="243" t="e">
        <f t="shared" si="651"/>
        <v>#DIV/0!</v>
      </c>
      <c r="W305" s="243">
        <f t="shared" ref="W305:X305" si="896">W306+W307+W309</f>
        <v>0</v>
      </c>
      <c r="X305" s="243">
        <f t="shared" si="896"/>
        <v>0</v>
      </c>
      <c r="Y305" s="243" t="e">
        <f>(X305/W305)*100</f>
        <v>#DIV/0!</v>
      </c>
      <c r="Z305" s="243">
        <f t="shared" ref="Z305:AA305" si="897">Z306+Z307+Z309</f>
        <v>0</v>
      </c>
      <c r="AA305" s="243">
        <f t="shared" si="897"/>
        <v>0</v>
      </c>
      <c r="AB305" s="243" t="e">
        <f>(AA305/Z305)*100</f>
        <v>#DIV/0!</v>
      </c>
      <c r="AC305" s="243">
        <f t="shared" ref="AC305:AD305" si="898">AC306+AC307+AC309</f>
        <v>0</v>
      </c>
      <c r="AD305" s="243">
        <f t="shared" si="898"/>
        <v>0</v>
      </c>
      <c r="AE305" s="243" t="e">
        <f>(AD305/AC305)*100</f>
        <v>#DIV/0!</v>
      </c>
      <c r="AF305" s="243">
        <f t="shared" ref="AF305:AG305" si="899">AF306+AF307+AF309</f>
        <v>0</v>
      </c>
      <c r="AG305" s="243">
        <f t="shared" si="899"/>
        <v>0</v>
      </c>
      <c r="AH305" s="243" t="e">
        <f t="shared" ref="AH305" si="900">(AG305/AF305)*100</f>
        <v>#DIV/0!</v>
      </c>
      <c r="AI305" s="243">
        <f t="shared" ref="AI305:AJ305" si="901">AI306+AI307+AI309</f>
        <v>0</v>
      </c>
      <c r="AJ305" s="243">
        <f t="shared" si="901"/>
        <v>0</v>
      </c>
      <c r="AK305" s="243" t="e">
        <f t="shared" ref="AK305" si="902">(AJ305/AI305)*100</f>
        <v>#DIV/0!</v>
      </c>
      <c r="AL305" s="243">
        <f t="shared" ref="AL305:AM305" si="903">AL306+AL307+AL309</f>
        <v>0</v>
      </c>
      <c r="AM305" s="243">
        <f t="shared" si="903"/>
        <v>0</v>
      </c>
      <c r="AN305" s="243" t="e">
        <f t="shared" ref="AN305" si="904">(AM305/AL305)*100</f>
        <v>#DIV/0!</v>
      </c>
      <c r="AO305" s="243">
        <f t="shared" ref="AO305:AP305" si="905">AO306+AO307+AO309</f>
        <v>0</v>
      </c>
      <c r="AP305" s="243">
        <f t="shared" si="905"/>
        <v>0</v>
      </c>
      <c r="AQ305" s="243" t="e">
        <f>(AP305/AO305)*100</f>
        <v>#DIV/0!</v>
      </c>
      <c r="AR305" s="252"/>
    </row>
    <row r="306" spans="1:44" ht="31.2" hidden="1">
      <c r="A306" s="315"/>
      <c r="B306" s="315"/>
      <c r="C306" s="326"/>
      <c r="D306" s="243" t="s">
        <v>2</v>
      </c>
      <c r="E306" s="243">
        <f>H306+K306+N306+Q306+T306+W306+Z306+AC306+AF306+AI306+AL306+AO306</f>
        <v>0</v>
      </c>
      <c r="F306" s="243">
        <f t="shared" ref="F306:F307" si="906">I306+L306+O306+R306+U306+X306+AA306+AD306+AG306+AJ306+AM306+AP306</f>
        <v>0</v>
      </c>
      <c r="G306" s="243" t="e">
        <f t="shared" si="646"/>
        <v>#DIV/0!</v>
      </c>
      <c r="H306" s="252"/>
      <c r="I306" s="252"/>
      <c r="J306" s="243" t="e">
        <f t="shared" si="647"/>
        <v>#DIV/0!</v>
      </c>
      <c r="K306" s="252"/>
      <c r="L306" s="252"/>
      <c r="M306" s="243" t="e">
        <f t="shared" si="648"/>
        <v>#DIV/0!</v>
      </c>
      <c r="N306" s="252"/>
      <c r="O306" s="252"/>
      <c r="P306" s="243" t="e">
        <f t="shared" si="649"/>
        <v>#DIV/0!</v>
      </c>
      <c r="Q306" s="252"/>
      <c r="R306" s="252"/>
      <c r="S306" s="243" t="e">
        <f t="shared" si="650"/>
        <v>#DIV/0!</v>
      </c>
      <c r="T306" s="252"/>
      <c r="U306" s="252"/>
      <c r="V306" s="243" t="e">
        <f t="shared" si="651"/>
        <v>#DIV/0!</v>
      </c>
      <c r="W306" s="252"/>
      <c r="X306" s="252"/>
      <c r="Y306" s="243" t="e">
        <f>(X306/W306)*100</f>
        <v>#DIV/0!</v>
      </c>
      <c r="Z306" s="252"/>
      <c r="AA306" s="252"/>
      <c r="AB306" s="243" t="e">
        <f>(AA306/Z306)*100</f>
        <v>#DIV/0!</v>
      </c>
      <c r="AC306" s="252"/>
      <c r="AD306" s="252"/>
      <c r="AE306" s="243" t="e">
        <f>(AD306/AC306)*100</f>
        <v>#DIV/0!</v>
      </c>
      <c r="AF306" s="252"/>
      <c r="AG306" s="252"/>
      <c r="AH306" s="243"/>
      <c r="AI306" s="252"/>
      <c r="AJ306" s="252"/>
      <c r="AK306" s="243"/>
      <c r="AL306" s="252"/>
      <c r="AM306" s="252"/>
      <c r="AN306" s="243"/>
      <c r="AO306" s="252"/>
      <c r="AP306" s="252"/>
      <c r="AQ306" s="243" t="e">
        <f>(AP306/AO306)*100</f>
        <v>#DIV/0!</v>
      </c>
      <c r="AR306" s="252"/>
    </row>
    <row r="307" spans="1:44" ht="16.05" hidden="1" customHeight="1">
      <c r="A307" s="315"/>
      <c r="B307" s="315"/>
      <c r="C307" s="326"/>
      <c r="D307" s="243" t="s">
        <v>43</v>
      </c>
      <c r="E307" s="243">
        <f t="shared" ref="E307:F309" si="907">H307+K307+N307+Q307+T307+W307+Z307+AC307+AF307+AI307+AL307+AO307</f>
        <v>0</v>
      </c>
      <c r="F307" s="243">
        <f t="shared" si="906"/>
        <v>0</v>
      </c>
      <c r="G307" s="243" t="e">
        <f t="shared" si="646"/>
        <v>#DIV/0!</v>
      </c>
      <c r="H307" s="252"/>
      <c r="I307" s="252"/>
      <c r="J307" s="243" t="e">
        <f t="shared" si="647"/>
        <v>#DIV/0!</v>
      </c>
      <c r="K307" s="252"/>
      <c r="L307" s="252"/>
      <c r="M307" s="243" t="e">
        <f t="shared" si="648"/>
        <v>#DIV/0!</v>
      </c>
      <c r="N307" s="252"/>
      <c r="O307" s="252"/>
      <c r="P307" s="243" t="e">
        <f t="shared" si="649"/>
        <v>#DIV/0!</v>
      </c>
      <c r="Q307" s="252"/>
      <c r="R307" s="252"/>
      <c r="S307" s="243" t="e">
        <f t="shared" si="650"/>
        <v>#DIV/0!</v>
      </c>
      <c r="T307" s="252"/>
      <c r="U307" s="252"/>
      <c r="V307" s="243" t="e">
        <f t="shared" si="651"/>
        <v>#DIV/0!</v>
      </c>
      <c r="W307" s="252"/>
      <c r="X307" s="252"/>
      <c r="Y307" s="243"/>
      <c r="Z307" s="252"/>
      <c r="AA307" s="252"/>
      <c r="AB307" s="243"/>
      <c r="AC307" s="252"/>
      <c r="AD307" s="252"/>
      <c r="AE307" s="243"/>
      <c r="AF307" s="252"/>
      <c r="AG307" s="252"/>
      <c r="AH307" s="243"/>
      <c r="AI307" s="252"/>
      <c r="AJ307" s="252"/>
      <c r="AK307" s="243"/>
      <c r="AL307" s="252">
        <v>0</v>
      </c>
      <c r="AM307" s="252"/>
      <c r="AN307" s="243"/>
      <c r="AO307" s="252"/>
      <c r="AP307" s="252"/>
      <c r="AQ307" s="243" t="e">
        <f>(AP307/AO307)*100</f>
        <v>#DIV/0!</v>
      </c>
      <c r="AR307" s="252"/>
    </row>
    <row r="308" spans="1:44" ht="46.8" hidden="1">
      <c r="A308" s="315"/>
      <c r="B308" s="315"/>
      <c r="C308" s="326"/>
      <c r="D308" s="243" t="s">
        <v>283</v>
      </c>
      <c r="E308" s="243">
        <f t="shared" si="907"/>
        <v>0</v>
      </c>
      <c r="F308" s="243">
        <f t="shared" ref="F308" si="908">I308+L308+O308+R308+U308+X308+AA308+AD308+AG308+AJ308+AP308</f>
        <v>0</v>
      </c>
      <c r="G308" s="243" t="e">
        <f t="shared" si="646"/>
        <v>#DIV/0!</v>
      </c>
      <c r="H308" s="252"/>
      <c r="I308" s="252"/>
      <c r="J308" s="243" t="e">
        <f t="shared" si="647"/>
        <v>#DIV/0!</v>
      </c>
      <c r="K308" s="252"/>
      <c r="L308" s="252"/>
      <c r="M308" s="243" t="e">
        <f t="shared" si="648"/>
        <v>#DIV/0!</v>
      </c>
      <c r="N308" s="252"/>
      <c r="O308" s="252"/>
      <c r="P308" s="243" t="e">
        <f t="shared" si="649"/>
        <v>#DIV/0!</v>
      </c>
      <c r="Q308" s="252"/>
      <c r="R308" s="252"/>
      <c r="S308" s="243" t="e">
        <f t="shared" si="650"/>
        <v>#DIV/0!</v>
      </c>
      <c r="T308" s="252"/>
      <c r="U308" s="252"/>
      <c r="V308" s="243" t="e">
        <f t="shared" si="651"/>
        <v>#DIV/0!</v>
      </c>
      <c r="W308" s="252"/>
      <c r="X308" s="252"/>
      <c r="Y308" s="243" t="e">
        <f>(X308/W308)*100</f>
        <v>#DIV/0!</v>
      </c>
      <c r="Z308" s="252"/>
      <c r="AA308" s="252"/>
      <c r="AB308" s="243" t="e">
        <f>(AA308/Z308)*100</f>
        <v>#DIV/0!</v>
      </c>
      <c r="AC308" s="252"/>
      <c r="AD308" s="252"/>
      <c r="AE308" s="243" t="e">
        <f>(AD308/AC308)*100</f>
        <v>#DIV/0!</v>
      </c>
      <c r="AF308" s="252"/>
      <c r="AG308" s="252"/>
      <c r="AH308" s="243"/>
      <c r="AI308" s="252"/>
      <c r="AJ308" s="252"/>
      <c r="AK308" s="243"/>
      <c r="AL308" s="252"/>
      <c r="AM308" s="252"/>
      <c r="AN308" s="243"/>
      <c r="AO308" s="252"/>
      <c r="AP308" s="243"/>
      <c r="AQ308" s="243"/>
      <c r="AR308" s="252"/>
    </row>
    <row r="309" spans="1:44" ht="31.2" hidden="1">
      <c r="A309" s="316"/>
      <c r="B309" s="316"/>
      <c r="C309" s="327"/>
      <c r="D309" s="243" t="s">
        <v>288</v>
      </c>
      <c r="E309" s="243">
        <f t="shared" si="907"/>
        <v>0</v>
      </c>
      <c r="F309" s="243">
        <f t="shared" si="907"/>
        <v>0</v>
      </c>
      <c r="G309" s="243" t="e">
        <f t="shared" si="646"/>
        <v>#DIV/0!</v>
      </c>
      <c r="H309" s="252"/>
      <c r="I309" s="252"/>
      <c r="J309" s="243" t="e">
        <f t="shared" si="647"/>
        <v>#DIV/0!</v>
      </c>
      <c r="K309" s="252"/>
      <c r="L309" s="252"/>
      <c r="M309" s="243" t="e">
        <f t="shared" si="648"/>
        <v>#DIV/0!</v>
      </c>
      <c r="N309" s="252"/>
      <c r="O309" s="252"/>
      <c r="P309" s="243" t="e">
        <f t="shared" si="649"/>
        <v>#DIV/0!</v>
      </c>
      <c r="Q309" s="252"/>
      <c r="R309" s="252"/>
      <c r="S309" s="243" t="e">
        <f t="shared" si="650"/>
        <v>#DIV/0!</v>
      </c>
      <c r="T309" s="252"/>
      <c r="U309" s="252"/>
      <c r="V309" s="243" t="e">
        <f t="shared" si="651"/>
        <v>#DIV/0!</v>
      </c>
      <c r="W309" s="252"/>
      <c r="X309" s="252"/>
      <c r="Y309" s="243" t="e">
        <f>(X309/W309)*100</f>
        <v>#DIV/0!</v>
      </c>
      <c r="Z309" s="252"/>
      <c r="AA309" s="252"/>
      <c r="AB309" s="243" t="e">
        <f>(AA309/Z309)*100</f>
        <v>#DIV/0!</v>
      </c>
      <c r="AC309" s="252"/>
      <c r="AD309" s="252"/>
      <c r="AE309" s="243" t="e">
        <f>(AD309/AC309)*100</f>
        <v>#DIV/0!</v>
      </c>
      <c r="AF309" s="252"/>
      <c r="AG309" s="252"/>
      <c r="AH309" s="243"/>
      <c r="AI309" s="252"/>
      <c r="AJ309" s="252"/>
      <c r="AK309" s="243"/>
      <c r="AL309" s="252"/>
      <c r="AM309" s="252"/>
      <c r="AN309" s="243"/>
      <c r="AO309" s="252"/>
      <c r="AP309" s="252"/>
      <c r="AQ309" s="243" t="e">
        <f>(AP309/AO309)*100</f>
        <v>#DIV/0!</v>
      </c>
      <c r="AR309" s="252"/>
    </row>
    <row r="310" spans="1:44" ht="16.5" customHeight="1">
      <c r="A310" s="314" t="s">
        <v>567</v>
      </c>
      <c r="B310" s="314" t="s">
        <v>568</v>
      </c>
      <c r="C310" s="325" t="s">
        <v>318</v>
      </c>
      <c r="D310" s="243" t="s">
        <v>287</v>
      </c>
      <c r="E310" s="243">
        <f>E311+E312+E314</f>
        <v>4544.2</v>
      </c>
      <c r="F310" s="243">
        <f t="shared" ref="F310" si="909">F311+F312+F314</f>
        <v>4302.49</v>
      </c>
      <c r="G310" s="243">
        <f t="shared" si="646"/>
        <v>94.680911931693146</v>
      </c>
      <c r="H310" s="243">
        <f t="shared" ref="H310:I310" si="910">H311+H312+H314</f>
        <v>0</v>
      </c>
      <c r="I310" s="243">
        <f t="shared" si="910"/>
        <v>0</v>
      </c>
      <c r="J310" s="243" t="e">
        <f t="shared" si="647"/>
        <v>#DIV/0!</v>
      </c>
      <c r="K310" s="243">
        <f t="shared" ref="K310:L310" si="911">K311+K312+K314</f>
        <v>0</v>
      </c>
      <c r="L310" s="243">
        <f t="shared" si="911"/>
        <v>0</v>
      </c>
      <c r="M310" s="243" t="e">
        <f t="shared" si="648"/>
        <v>#DIV/0!</v>
      </c>
      <c r="N310" s="243">
        <f t="shared" ref="N310:O310" si="912">N311+N312+N314</f>
        <v>0</v>
      </c>
      <c r="O310" s="243">
        <f t="shared" si="912"/>
        <v>0</v>
      </c>
      <c r="P310" s="243" t="e">
        <f t="shared" si="649"/>
        <v>#DIV/0!</v>
      </c>
      <c r="Q310" s="243">
        <f t="shared" ref="Q310:R310" si="913">Q311+Q312+Q314</f>
        <v>0</v>
      </c>
      <c r="R310" s="243">
        <f t="shared" si="913"/>
        <v>0</v>
      </c>
      <c r="S310" s="243" t="e">
        <f t="shared" si="650"/>
        <v>#DIV/0!</v>
      </c>
      <c r="T310" s="243">
        <f t="shared" ref="T310:U310" si="914">T311+T312+T314</f>
        <v>0</v>
      </c>
      <c r="U310" s="243">
        <f t="shared" si="914"/>
        <v>0</v>
      </c>
      <c r="V310" s="243" t="e">
        <f t="shared" si="651"/>
        <v>#DIV/0!</v>
      </c>
      <c r="W310" s="243">
        <f t="shared" ref="W310:X310" si="915">W311+W312+W314</f>
        <v>0</v>
      </c>
      <c r="X310" s="243">
        <f t="shared" si="915"/>
        <v>0</v>
      </c>
      <c r="Y310" s="243" t="e">
        <f>(X310/W310)*100</f>
        <v>#DIV/0!</v>
      </c>
      <c r="Z310" s="243">
        <f t="shared" ref="Z310:AA310" si="916">Z311+Z312+Z314</f>
        <v>0</v>
      </c>
      <c r="AA310" s="243">
        <f t="shared" si="916"/>
        <v>4302.49</v>
      </c>
      <c r="AB310" s="243" t="e">
        <f>(AA310/Z310)*100</f>
        <v>#DIV/0!</v>
      </c>
      <c r="AC310" s="243">
        <f t="shared" ref="AC310:AD310" si="917">AC311+AC312+AC314</f>
        <v>0</v>
      </c>
      <c r="AD310" s="243">
        <f t="shared" si="917"/>
        <v>0</v>
      </c>
      <c r="AE310" s="243" t="e">
        <f>(AD310/AC310)*100</f>
        <v>#DIV/0!</v>
      </c>
      <c r="AF310" s="243">
        <f t="shared" ref="AF310:AG310" si="918">AF311+AF312+AF314</f>
        <v>0</v>
      </c>
      <c r="AG310" s="243">
        <f t="shared" si="918"/>
        <v>0</v>
      </c>
      <c r="AH310" s="243" t="e">
        <f t="shared" ref="AH310" si="919">(AG310/AF310)*100</f>
        <v>#DIV/0!</v>
      </c>
      <c r="AI310" s="243">
        <f t="shared" ref="AI310:AJ310" si="920">AI311+AI312+AI314</f>
        <v>0</v>
      </c>
      <c r="AJ310" s="243">
        <f t="shared" si="920"/>
        <v>0</v>
      </c>
      <c r="AK310" s="243" t="e">
        <f t="shared" ref="AK310" si="921">(AJ310/AI310)*100</f>
        <v>#DIV/0!</v>
      </c>
      <c r="AL310" s="243">
        <f t="shared" ref="AL310:AM310" si="922">AL311+AL312+AL314</f>
        <v>4544.2</v>
      </c>
      <c r="AM310" s="243">
        <f t="shared" si="922"/>
        <v>0</v>
      </c>
      <c r="AN310" s="243">
        <f t="shared" ref="AN310" si="923">(AM310/AL310)*100</f>
        <v>0</v>
      </c>
      <c r="AO310" s="243">
        <f t="shared" ref="AO310:AP310" si="924">AO311+AO312+AO314</f>
        <v>0</v>
      </c>
      <c r="AP310" s="243">
        <f t="shared" si="924"/>
        <v>0</v>
      </c>
      <c r="AQ310" s="243" t="e">
        <f>(AP310/AO310)*100</f>
        <v>#DIV/0!</v>
      </c>
      <c r="AR310" s="252"/>
    </row>
    <row r="311" spans="1:44" ht="31.2">
      <c r="A311" s="315"/>
      <c r="B311" s="315"/>
      <c r="C311" s="326"/>
      <c r="D311" s="243" t="s">
        <v>2</v>
      </c>
      <c r="E311" s="243">
        <f>H311+K311+N311+Q311+T311+W311+Z311+AC311+AF311+AI311+AL311+AO311</f>
        <v>0</v>
      </c>
      <c r="F311" s="243">
        <f t="shared" ref="F311:F312" si="925">I311+L311+O311+R311+U311+X311+AA311+AD311+AG311+AJ311+AM311+AP311</f>
        <v>0</v>
      </c>
      <c r="G311" s="243" t="e">
        <f t="shared" si="646"/>
        <v>#DIV/0!</v>
      </c>
      <c r="H311" s="252"/>
      <c r="I311" s="252"/>
      <c r="J311" s="243" t="e">
        <f t="shared" si="647"/>
        <v>#DIV/0!</v>
      </c>
      <c r="K311" s="252"/>
      <c r="L311" s="252"/>
      <c r="M311" s="243" t="e">
        <f t="shared" si="648"/>
        <v>#DIV/0!</v>
      </c>
      <c r="N311" s="252"/>
      <c r="O311" s="252"/>
      <c r="P311" s="243" t="e">
        <f t="shared" si="649"/>
        <v>#DIV/0!</v>
      </c>
      <c r="Q311" s="252"/>
      <c r="R311" s="252"/>
      <c r="S311" s="243" t="e">
        <f t="shared" si="650"/>
        <v>#DIV/0!</v>
      </c>
      <c r="T311" s="252"/>
      <c r="U311" s="252"/>
      <c r="V311" s="243" t="e">
        <f t="shared" si="651"/>
        <v>#DIV/0!</v>
      </c>
      <c r="W311" s="252"/>
      <c r="X311" s="252"/>
      <c r="Y311" s="243" t="e">
        <f>(X311/W311)*100</f>
        <v>#DIV/0!</v>
      </c>
      <c r="Z311" s="252"/>
      <c r="AA311" s="252"/>
      <c r="AB311" s="243" t="e">
        <f>(AA311/Z311)*100</f>
        <v>#DIV/0!</v>
      </c>
      <c r="AC311" s="252"/>
      <c r="AD311" s="252"/>
      <c r="AE311" s="243" t="e">
        <f>(AD311/AC311)*100</f>
        <v>#DIV/0!</v>
      </c>
      <c r="AF311" s="252"/>
      <c r="AG311" s="252"/>
      <c r="AH311" s="243"/>
      <c r="AI311" s="252"/>
      <c r="AJ311" s="252"/>
      <c r="AK311" s="243"/>
      <c r="AL311" s="252"/>
      <c r="AM311" s="252"/>
      <c r="AN311" s="243"/>
      <c r="AO311" s="252"/>
      <c r="AP311" s="252"/>
      <c r="AQ311" s="243" t="e">
        <f>(AP311/AO311)*100</f>
        <v>#DIV/0!</v>
      </c>
      <c r="AR311" s="252"/>
    </row>
    <row r="312" spans="1:44" ht="16.05" customHeight="1">
      <c r="A312" s="315"/>
      <c r="B312" s="315"/>
      <c r="C312" s="326"/>
      <c r="D312" s="243" t="s">
        <v>43</v>
      </c>
      <c r="E312" s="243">
        <f t="shared" ref="E312:F314" si="926">H312+K312+N312+Q312+T312+W312+Z312+AC312+AF312+AI312+AL312+AO312</f>
        <v>4544.2</v>
      </c>
      <c r="F312" s="243">
        <f t="shared" si="925"/>
        <v>4302.49</v>
      </c>
      <c r="G312" s="243">
        <f t="shared" si="646"/>
        <v>94.680911931693146</v>
      </c>
      <c r="H312" s="252"/>
      <c r="I312" s="252"/>
      <c r="J312" s="243" t="e">
        <f t="shared" si="647"/>
        <v>#DIV/0!</v>
      </c>
      <c r="K312" s="252"/>
      <c r="L312" s="252"/>
      <c r="M312" s="243" t="e">
        <f t="shared" si="648"/>
        <v>#DIV/0!</v>
      </c>
      <c r="N312" s="252"/>
      <c r="O312" s="252"/>
      <c r="P312" s="243" t="e">
        <f t="shared" si="649"/>
        <v>#DIV/0!</v>
      </c>
      <c r="Q312" s="252"/>
      <c r="R312" s="252"/>
      <c r="S312" s="243" t="e">
        <f t="shared" si="650"/>
        <v>#DIV/0!</v>
      </c>
      <c r="T312" s="252"/>
      <c r="U312" s="252"/>
      <c r="V312" s="243" t="e">
        <f t="shared" si="651"/>
        <v>#DIV/0!</v>
      </c>
      <c r="W312" s="252"/>
      <c r="X312" s="252"/>
      <c r="Y312" s="243"/>
      <c r="Z312" s="252"/>
      <c r="AA312" s="252">
        <v>4302.49</v>
      </c>
      <c r="AB312" s="243"/>
      <c r="AC312" s="252"/>
      <c r="AD312" s="252"/>
      <c r="AE312" s="243"/>
      <c r="AF312" s="252"/>
      <c r="AG312" s="252"/>
      <c r="AH312" s="243"/>
      <c r="AI312" s="252"/>
      <c r="AJ312" s="252"/>
      <c r="AK312" s="243"/>
      <c r="AL312" s="252">
        <v>4544.2</v>
      </c>
      <c r="AM312" s="252"/>
      <c r="AN312" s="243"/>
      <c r="AO312" s="252"/>
      <c r="AP312" s="252"/>
      <c r="AQ312" s="243" t="e">
        <f>(AP312/AO312)*100</f>
        <v>#DIV/0!</v>
      </c>
      <c r="AR312" s="252"/>
    </row>
    <row r="313" spans="1:44" ht="46.8">
      <c r="A313" s="315"/>
      <c r="B313" s="315"/>
      <c r="C313" s="326"/>
      <c r="D313" s="243" t="s">
        <v>283</v>
      </c>
      <c r="E313" s="243">
        <f t="shared" si="926"/>
        <v>0</v>
      </c>
      <c r="F313" s="243">
        <f t="shared" ref="F313" si="927">I313+L313+O313+R313+U313+X313+AA313+AD313+AG313+AJ313+AP313</f>
        <v>0</v>
      </c>
      <c r="G313" s="243" t="e">
        <f t="shared" si="646"/>
        <v>#DIV/0!</v>
      </c>
      <c r="H313" s="252"/>
      <c r="I313" s="252"/>
      <c r="J313" s="243" t="e">
        <f t="shared" si="647"/>
        <v>#DIV/0!</v>
      </c>
      <c r="K313" s="252"/>
      <c r="L313" s="252"/>
      <c r="M313" s="243" t="e">
        <f t="shared" si="648"/>
        <v>#DIV/0!</v>
      </c>
      <c r="N313" s="252"/>
      <c r="O313" s="252"/>
      <c r="P313" s="243" t="e">
        <f t="shared" si="649"/>
        <v>#DIV/0!</v>
      </c>
      <c r="Q313" s="252"/>
      <c r="R313" s="252"/>
      <c r="S313" s="243" t="e">
        <f t="shared" si="650"/>
        <v>#DIV/0!</v>
      </c>
      <c r="T313" s="252"/>
      <c r="U313" s="252"/>
      <c r="V313" s="243" t="e">
        <f t="shared" si="651"/>
        <v>#DIV/0!</v>
      </c>
      <c r="W313" s="252"/>
      <c r="X313" s="252"/>
      <c r="Y313" s="243" t="e">
        <f>(X313/W313)*100</f>
        <v>#DIV/0!</v>
      </c>
      <c r="Z313" s="252"/>
      <c r="AA313" s="252"/>
      <c r="AB313" s="243" t="e">
        <f>(AA313/Z313)*100</f>
        <v>#DIV/0!</v>
      </c>
      <c r="AC313" s="252"/>
      <c r="AD313" s="252"/>
      <c r="AE313" s="243" t="e">
        <f>(AD313/AC313)*100</f>
        <v>#DIV/0!</v>
      </c>
      <c r="AF313" s="252"/>
      <c r="AG313" s="252"/>
      <c r="AH313" s="243"/>
      <c r="AI313" s="252"/>
      <c r="AJ313" s="252"/>
      <c r="AK313" s="243"/>
      <c r="AL313" s="252"/>
      <c r="AM313" s="252"/>
      <c r="AN313" s="243"/>
      <c r="AO313" s="252"/>
      <c r="AP313" s="243"/>
      <c r="AQ313" s="243"/>
      <c r="AR313" s="252"/>
    </row>
    <row r="314" spans="1:44" ht="31.2">
      <c r="A314" s="316"/>
      <c r="B314" s="316"/>
      <c r="C314" s="327"/>
      <c r="D314" s="243" t="s">
        <v>288</v>
      </c>
      <c r="E314" s="243">
        <f t="shared" si="926"/>
        <v>0</v>
      </c>
      <c r="F314" s="243">
        <f t="shared" si="926"/>
        <v>0</v>
      </c>
      <c r="G314" s="243" t="e">
        <f t="shared" si="646"/>
        <v>#DIV/0!</v>
      </c>
      <c r="H314" s="252"/>
      <c r="I314" s="252"/>
      <c r="J314" s="243" t="e">
        <f t="shared" si="647"/>
        <v>#DIV/0!</v>
      </c>
      <c r="K314" s="252"/>
      <c r="L314" s="252"/>
      <c r="M314" s="243" t="e">
        <f t="shared" si="648"/>
        <v>#DIV/0!</v>
      </c>
      <c r="N314" s="252"/>
      <c r="O314" s="252"/>
      <c r="P314" s="243" t="e">
        <f t="shared" si="649"/>
        <v>#DIV/0!</v>
      </c>
      <c r="Q314" s="252"/>
      <c r="R314" s="252"/>
      <c r="S314" s="243" t="e">
        <f t="shared" si="650"/>
        <v>#DIV/0!</v>
      </c>
      <c r="T314" s="252"/>
      <c r="U314" s="252"/>
      <c r="V314" s="243" t="e">
        <f t="shared" si="651"/>
        <v>#DIV/0!</v>
      </c>
      <c r="W314" s="252"/>
      <c r="X314" s="252"/>
      <c r="Y314" s="243" t="e">
        <f>(X314/W314)*100</f>
        <v>#DIV/0!</v>
      </c>
      <c r="Z314" s="252"/>
      <c r="AA314" s="252"/>
      <c r="AB314" s="243" t="e">
        <f>(AA314/Z314)*100</f>
        <v>#DIV/0!</v>
      </c>
      <c r="AC314" s="252"/>
      <c r="AD314" s="252"/>
      <c r="AE314" s="243" t="e">
        <f>(AD314/AC314)*100</f>
        <v>#DIV/0!</v>
      </c>
      <c r="AF314" s="252"/>
      <c r="AG314" s="252"/>
      <c r="AH314" s="243"/>
      <c r="AI314" s="252"/>
      <c r="AJ314" s="252"/>
      <c r="AK314" s="243"/>
      <c r="AL314" s="252"/>
      <c r="AM314" s="252"/>
      <c r="AN314" s="243"/>
      <c r="AO314" s="252"/>
      <c r="AP314" s="252"/>
      <c r="AQ314" s="243" t="e">
        <f>(AP314/AO314)*100</f>
        <v>#DIV/0!</v>
      </c>
      <c r="AR314" s="252"/>
    </row>
    <row r="315" spans="1:44" ht="16.5" customHeight="1">
      <c r="A315" s="314" t="s">
        <v>569</v>
      </c>
      <c r="B315" s="314" t="s">
        <v>671</v>
      </c>
      <c r="C315" s="325" t="s">
        <v>318</v>
      </c>
      <c r="D315" s="243" t="s">
        <v>287</v>
      </c>
      <c r="E315" s="243">
        <f>E316+E317+E319</f>
        <v>10</v>
      </c>
      <c r="F315" s="243">
        <f t="shared" ref="F315" si="928">F316+F317+F319</f>
        <v>0</v>
      </c>
      <c r="G315" s="243">
        <f t="shared" si="646"/>
        <v>0</v>
      </c>
      <c r="H315" s="243">
        <f t="shared" ref="H315:I315" si="929">H316+H317+H319</f>
        <v>0</v>
      </c>
      <c r="I315" s="243">
        <f t="shared" si="929"/>
        <v>0</v>
      </c>
      <c r="J315" s="243" t="e">
        <f t="shared" si="647"/>
        <v>#DIV/0!</v>
      </c>
      <c r="K315" s="243">
        <f t="shared" ref="K315:L315" si="930">K316+K317+K319</f>
        <v>0</v>
      </c>
      <c r="L315" s="243">
        <f t="shared" si="930"/>
        <v>0</v>
      </c>
      <c r="M315" s="243" t="e">
        <f t="shared" si="648"/>
        <v>#DIV/0!</v>
      </c>
      <c r="N315" s="243">
        <f t="shared" ref="N315:O315" si="931">N316+N317+N319</f>
        <v>0</v>
      </c>
      <c r="O315" s="243">
        <f t="shared" si="931"/>
        <v>0</v>
      </c>
      <c r="P315" s="243" t="e">
        <f t="shared" si="649"/>
        <v>#DIV/0!</v>
      </c>
      <c r="Q315" s="243">
        <f t="shared" ref="Q315:R315" si="932">Q316+Q317+Q319</f>
        <v>0</v>
      </c>
      <c r="R315" s="243">
        <f t="shared" si="932"/>
        <v>0</v>
      </c>
      <c r="S315" s="243" t="e">
        <f t="shared" si="650"/>
        <v>#DIV/0!</v>
      </c>
      <c r="T315" s="243">
        <f t="shared" ref="T315:U315" si="933">T316+T317+T319</f>
        <v>0</v>
      </c>
      <c r="U315" s="243">
        <f t="shared" si="933"/>
        <v>0</v>
      </c>
      <c r="V315" s="243" t="e">
        <f t="shared" si="651"/>
        <v>#DIV/0!</v>
      </c>
      <c r="W315" s="243">
        <f t="shared" ref="W315:X315" si="934">W316+W317+W319</f>
        <v>0</v>
      </c>
      <c r="X315" s="243">
        <f t="shared" si="934"/>
        <v>0</v>
      </c>
      <c r="Y315" s="243" t="e">
        <f>(X315/W315)*100</f>
        <v>#DIV/0!</v>
      </c>
      <c r="Z315" s="243">
        <f t="shared" ref="Z315:AA315" si="935">Z316+Z317+Z319</f>
        <v>0</v>
      </c>
      <c r="AA315" s="243">
        <f t="shared" si="935"/>
        <v>0</v>
      </c>
      <c r="AB315" s="243" t="e">
        <f>(AA315/Z315)*100</f>
        <v>#DIV/0!</v>
      </c>
      <c r="AC315" s="243">
        <f t="shared" ref="AC315:AD315" si="936">AC316+AC317+AC319</f>
        <v>0</v>
      </c>
      <c r="AD315" s="243">
        <f t="shared" si="936"/>
        <v>0</v>
      </c>
      <c r="AE315" s="243" t="e">
        <f>(AD315/AC315)*100</f>
        <v>#DIV/0!</v>
      </c>
      <c r="AF315" s="243">
        <f t="shared" ref="AF315:AG315" si="937">AF316+AF317+AF319</f>
        <v>0</v>
      </c>
      <c r="AG315" s="243">
        <f t="shared" si="937"/>
        <v>0</v>
      </c>
      <c r="AH315" s="243" t="e">
        <f t="shared" ref="AH315" si="938">(AG315/AF315)*100</f>
        <v>#DIV/0!</v>
      </c>
      <c r="AI315" s="243">
        <f t="shared" ref="AI315:AJ315" si="939">AI316+AI317+AI319</f>
        <v>0</v>
      </c>
      <c r="AJ315" s="243">
        <f t="shared" si="939"/>
        <v>0</v>
      </c>
      <c r="AK315" s="243" t="e">
        <f t="shared" ref="AK315" si="940">(AJ315/AI315)*100</f>
        <v>#DIV/0!</v>
      </c>
      <c r="AL315" s="243">
        <f t="shared" ref="AL315:AM315" si="941">AL316+AL317+AL319</f>
        <v>0</v>
      </c>
      <c r="AM315" s="243">
        <f t="shared" si="941"/>
        <v>0</v>
      </c>
      <c r="AN315" s="243" t="e">
        <f t="shared" ref="AN315" si="942">(AM315/AL315)*100</f>
        <v>#DIV/0!</v>
      </c>
      <c r="AO315" s="243">
        <f t="shared" ref="AO315:AP315" si="943">AO316+AO317+AO319</f>
        <v>10</v>
      </c>
      <c r="AP315" s="243">
        <f t="shared" si="943"/>
        <v>0</v>
      </c>
      <c r="AQ315" s="243">
        <f>(AP315/AO315)*100</f>
        <v>0</v>
      </c>
      <c r="AR315" s="252"/>
    </row>
    <row r="316" spans="1:44" ht="31.2">
      <c r="A316" s="315"/>
      <c r="B316" s="315"/>
      <c r="C316" s="326"/>
      <c r="D316" s="243" t="s">
        <v>2</v>
      </c>
      <c r="E316" s="243">
        <f>H316+K316+N316+Q316+T316+W316+Z316+AC316+AF316+AI316+AL316+AO316</f>
        <v>0</v>
      </c>
      <c r="F316" s="243">
        <f t="shared" ref="F316:F317" si="944">I316+L316+O316+R316+U316+X316+AA316+AD316+AG316+AJ316+AM316+AP316</f>
        <v>0</v>
      </c>
      <c r="G316" s="243" t="e">
        <f t="shared" si="646"/>
        <v>#DIV/0!</v>
      </c>
      <c r="H316" s="252"/>
      <c r="I316" s="252"/>
      <c r="J316" s="243" t="e">
        <f t="shared" si="647"/>
        <v>#DIV/0!</v>
      </c>
      <c r="K316" s="252"/>
      <c r="L316" s="252"/>
      <c r="M316" s="243" t="e">
        <f t="shared" si="648"/>
        <v>#DIV/0!</v>
      </c>
      <c r="N316" s="252"/>
      <c r="O316" s="252"/>
      <c r="P316" s="243" t="e">
        <f t="shared" si="649"/>
        <v>#DIV/0!</v>
      </c>
      <c r="Q316" s="252"/>
      <c r="R316" s="252"/>
      <c r="S316" s="243" t="e">
        <f t="shared" si="650"/>
        <v>#DIV/0!</v>
      </c>
      <c r="T316" s="252"/>
      <c r="U316" s="252"/>
      <c r="V316" s="243" t="e">
        <f t="shared" si="651"/>
        <v>#DIV/0!</v>
      </c>
      <c r="W316" s="252"/>
      <c r="X316" s="252"/>
      <c r="Y316" s="243" t="e">
        <f>(X316/W316)*100</f>
        <v>#DIV/0!</v>
      </c>
      <c r="Z316" s="252"/>
      <c r="AA316" s="252"/>
      <c r="AB316" s="243" t="e">
        <f>(AA316/Z316)*100</f>
        <v>#DIV/0!</v>
      </c>
      <c r="AC316" s="252"/>
      <c r="AD316" s="252"/>
      <c r="AE316" s="243" t="e">
        <f>(AD316/AC316)*100</f>
        <v>#DIV/0!</v>
      </c>
      <c r="AF316" s="252"/>
      <c r="AG316" s="252"/>
      <c r="AH316" s="243"/>
      <c r="AI316" s="252"/>
      <c r="AJ316" s="252"/>
      <c r="AK316" s="243"/>
      <c r="AL316" s="252"/>
      <c r="AM316" s="252"/>
      <c r="AN316" s="243"/>
      <c r="AO316" s="252"/>
      <c r="AP316" s="252"/>
      <c r="AQ316" s="243" t="e">
        <f>(AP316/AO316)*100</f>
        <v>#DIV/0!</v>
      </c>
      <c r="AR316" s="252"/>
    </row>
    <row r="317" spans="1:44" ht="16.05" customHeight="1">
      <c r="A317" s="315"/>
      <c r="B317" s="315"/>
      <c r="C317" s="326"/>
      <c r="D317" s="243" t="s">
        <v>43</v>
      </c>
      <c r="E317" s="243">
        <f t="shared" ref="E317:F319" si="945">H317+K317+N317+Q317+T317+W317+Z317+AC317+AF317+AI317+AL317+AO317</f>
        <v>10</v>
      </c>
      <c r="F317" s="243">
        <f t="shared" si="944"/>
        <v>0</v>
      </c>
      <c r="G317" s="243">
        <f t="shared" si="646"/>
        <v>0</v>
      </c>
      <c r="H317" s="252"/>
      <c r="I317" s="252"/>
      <c r="J317" s="243" t="e">
        <f t="shared" si="647"/>
        <v>#DIV/0!</v>
      </c>
      <c r="K317" s="252"/>
      <c r="L317" s="252"/>
      <c r="M317" s="243" t="e">
        <f t="shared" si="648"/>
        <v>#DIV/0!</v>
      </c>
      <c r="N317" s="252"/>
      <c r="O317" s="252"/>
      <c r="P317" s="243" t="e">
        <f t="shared" si="649"/>
        <v>#DIV/0!</v>
      </c>
      <c r="Q317" s="252"/>
      <c r="R317" s="252"/>
      <c r="S317" s="243" t="e">
        <f t="shared" si="650"/>
        <v>#DIV/0!</v>
      </c>
      <c r="T317" s="252"/>
      <c r="U317" s="252"/>
      <c r="V317" s="243" t="e">
        <f t="shared" si="651"/>
        <v>#DIV/0!</v>
      </c>
      <c r="W317" s="252"/>
      <c r="X317" s="252"/>
      <c r="Y317" s="243"/>
      <c r="Z317" s="252"/>
      <c r="AA317" s="252"/>
      <c r="AB317" s="243"/>
      <c r="AC317" s="252"/>
      <c r="AD317" s="252"/>
      <c r="AE317" s="243"/>
      <c r="AF317" s="252"/>
      <c r="AG317" s="252"/>
      <c r="AH317" s="243"/>
      <c r="AI317" s="252"/>
      <c r="AJ317" s="252"/>
      <c r="AK317" s="243"/>
      <c r="AL317" s="252">
        <v>0</v>
      </c>
      <c r="AM317" s="252"/>
      <c r="AN317" s="243"/>
      <c r="AO317" s="252">
        <v>10</v>
      </c>
      <c r="AP317" s="252"/>
      <c r="AQ317" s="243">
        <f>(AP317/AO317)*100</f>
        <v>0</v>
      </c>
      <c r="AR317" s="252"/>
    </row>
    <row r="318" spans="1:44" ht="46.8">
      <c r="A318" s="315"/>
      <c r="B318" s="315"/>
      <c r="C318" s="326"/>
      <c r="D318" s="243" t="s">
        <v>283</v>
      </c>
      <c r="E318" s="243">
        <f t="shared" si="945"/>
        <v>0</v>
      </c>
      <c r="F318" s="243">
        <f t="shared" ref="F318" si="946">I318+L318+O318+R318+U318+X318+AA318+AD318+AG318+AJ318+AP318</f>
        <v>0</v>
      </c>
      <c r="G318" s="243" t="e">
        <f t="shared" si="646"/>
        <v>#DIV/0!</v>
      </c>
      <c r="H318" s="252"/>
      <c r="I318" s="252"/>
      <c r="J318" s="243" t="e">
        <f t="shared" si="647"/>
        <v>#DIV/0!</v>
      </c>
      <c r="K318" s="252"/>
      <c r="L318" s="252"/>
      <c r="M318" s="243" t="e">
        <f t="shared" si="648"/>
        <v>#DIV/0!</v>
      </c>
      <c r="N318" s="252"/>
      <c r="O318" s="252"/>
      <c r="P318" s="243" t="e">
        <f t="shared" si="649"/>
        <v>#DIV/0!</v>
      </c>
      <c r="Q318" s="252"/>
      <c r="R318" s="252"/>
      <c r="S318" s="243" t="e">
        <f t="shared" si="650"/>
        <v>#DIV/0!</v>
      </c>
      <c r="T318" s="252"/>
      <c r="U318" s="252"/>
      <c r="V318" s="243" t="e">
        <f t="shared" si="651"/>
        <v>#DIV/0!</v>
      </c>
      <c r="W318" s="252"/>
      <c r="X318" s="252"/>
      <c r="Y318" s="243" t="e">
        <f>(X318/W318)*100</f>
        <v>#DIV/0!</v>
      </c>
      <c r="Z318" s="252"/>
      <c r="AA318" s="252"/>
      <c r="AB318" s="243" t="e">
        <f>(AA318/Z318)*100</f>
        <v>#DIV/0!</v>
      </c>
      <c r="AC318" s="252"/>
      <c r="AD318" s="252"/>
      <c r="AE318" s="243" t="e">
        <f>(AD318/AC318)*100</f>
        <v>#DIV/0!</v>
      </c>
      <c r="AF318" s="252"/>
      <c r="AG318" s="252"/>
      <c r="AH318" s="243"/>
      <c r="AI318" s="252"/>
      <c r="AJ318" s="252"/>
      <c r="AK318" s="243"/>
      <c r="AL318" s="252"/>
      <c r="AM318" s="252"/>
      <c r="AN318" s="243"/>
      <c r="AO318" s="252"/>
      <c r="AP318" s="243"/>
      <c r="AQ318" s="243"/>
      <c r="AR318" s="252"/>
    </row>
    <row r="319" spans="1:44" ht="31.2">
      <c r="A319" s="316"/>
      <c r="B319" s="316"/>
      <c r="C319" s="327"/>
      <c r="D319" s="243" t="s">
        <v>288</v>
      </c>
      <c r="E319" s="243">
        <f t="shared" si="945"/>
        <v>0</v>
      </c>
      <c r="F319" s="243">
        <f t="shared" si="945"/>
        <v>0</v>
      </c>
      <c r="G319" s="243" t="e">
        <f t="shared" si="646"/>
        <v>#DIV/0!</v>
      </c>
      <c r="H319" s="252"/>
      <c r="I319" s="252"/>
      <c r="J319" s="243" t="e">
        <f t="shared" si="647"/>
        <v>#DIV/0!</v>
      </c>
      <c r="K319" s="252"/>
      <c r="L319" s="252"/>
      <c r="M319" s="243" t="e">
        <f t="shared" si="648"/>
        <v>#DIV/0!</v>
      </c>
      <c r="N319" s="252"/>
      <c r="O319" s="252"/>
      <c r="P319" s="243" t="e">
        <f t="shared" si="649"/>
        <v>#DIV/0!</v>
      </c>
      <c r="Q319" s="252"/>
      <c r="R319" s="252"/>
      <c r="S319" s="243" t="e">
        <f t="shared" si="650"/>
        <v>#DIV/0!</v>
      </c>
      <c r="T319" s="252"/>
      <c r="U319" s="252"/>
      <c r="V319" s="243" t="e">
        <f t="shared" si="651"/>
        <v>#DIV/0!</v>
      </c>
      <c r="W319" s="252"/>
      <c r="X319" s="252"/>
      <c r="Y319" s="243" t="e">
        <f>(X319/W319)*100</f>
        <v>#DIV/0!</v>
      </c>
      <c r="Z319" s="252"/>
      <c r="AA319" s="252"/>
      <c r="AB319" s="243" t="e">
        <f>(AA319/Z319)*100</f>
        <v>#DIV/0!</v>
      </c>
      <c r="AC319" s="252"/>
      <c r="AD319" s="252"/>
      <c r="AE319" s="243" t="e">
        <f>(AD319/AC319)*100</f>
        <v>#DIV/0!</v>
      </c>
      <c r="AF319" s="252"/>
      <c r="AG319" s="252"/>
      <c r="AH319" s="243"/>
      <c r="AI319" s="252"/>
      <c r="AJ319" s="252"/>
      <c r="AK319" s="243"/>
      <c r="AL319" s="252"/>
      <c r="AM319" s="252"/>
      <c r="AN319" s="243"/>
      <c r="AO319" s="252"/>
      <c r="AP319" s="252"/>
      <c r="AQ319" s="243" t="e">
        <f>(AP319/AO319)*100</f>
        <v>#DIV/0!</v>
      </c>
      <c r="AR319" s="252"/>
    </row>
    <row r="320" spans="1:44" ht="16.5" hidden="1" customHeight="1">
      <c r="A320" s="314" t="s">
        <v>570</v>
      </c>
      <c r="B320" s="314" t="s">
        <v>670</v>
      </c>
      <c r="C320" s="325" t="s">
        <v>318</v>
      </c>
      <c r="D320" s="243" t="s">
        <v>287</v>
      </c>
      <c r="E320" s="243">
        <f>E321+E322+E324</f>
        <v>0</v>
      </c>
      <c r="F320" s="243">
        <f t="shared" ref="F320" si="947">F321+F322+F324</f>
        <v>0</v>
      </c>
      <c r="G320" s="243" t="e">
        <f t="shared" si="646"/>
        <v>#DIV/0!</v>
      </c>
      <c r="H320" s="243">
        <f t="shared" ref="H320:I320" si="948">H321+H322+H324</f>
        <v>0</v>
      </c>
      <c r="I320" s="243">
        <f t="shared" si="948"/>
        <v>0</v>
      </c>
      <c r="J320" s="243" t="e">
        <f t="shared" si="647"/>
        <v>#DIV/0!</v>
      </c>
      <c r="K320" s="243">
        <f t="shared" ref="K320:L320" si="949">K321+K322+K324</f>
        <v>0</v>
      </c>
      <c r="L320" s="243">
        <f t="shared" si="949"/>
        <v>0</v>
      </c>
      <c r="M320" s="243" t="e">
        <f t="shared" si="648"/>
        <v>#DIV/0!</v>
      </c>
      <c r="N320" s="243">
        <f t="shared" ref="N320:O320" si="950">N321+N322+N324</f>
        <v>0</v>
      </c>
      <c r="O320" s="243">
        <f t="shared" si="950"/>
        <v>0</v>
      </c>
      <c r="P320" s="243" t="e">
        <f t="shared" si="649"/>
        <v>#DIV/0!</v>
      </c>
      <c r="Q320" s="243">
        <f t="shared" ref="Q320:R320" si="951">Q321+Q322+Q324</f>
        <v>0</v>
      </c>
      <c r="R320" s="243">
        <f t="shared" si="951"/>
        <v>0</v>
      </c>
      <c r="S320" s="243" t="e">
        <f t="shared" si="650"/>
        <v>#DIV/0!</v>
      </c>
      <c r="T320" s="243">
        <f t="shared" ref="T320:U320" si="952">T321+T322+T324</f>
        <v>0</v>
      </c>
      <c r="U320" s="243">
        <f t="shared" si="952"/>
        <v>0</v>
      </c>
      <c r="V320" s="243" t="e">
        <f t="shared" si="651"/>
        <v>#DIV/0!</v>
      </c>
      <c r="W320" s="243">
        <f t="shared" ref="W320:X320" si="953">W321+W322+W324</f>
        <v>0</v>
      </c>
      <c r="X320" s="243">
        <f t="shared" si="953"/>
        <v>0</v>
      </c>
      <c r="Y320" s="243" t="e">
        <f>(X320/W320)*100</f>
        <v>#DIV/0!</v>
      </c>
      <c r="Z320" s="243">
        <f t="shared" ref="Z320:AA320" si="954">Z321+Z322+Z324</f>
        <v>0</v>
      </c>
      <c r="AA320" s="243">
        <f t="shared" si="954"/>
        <v>0</v>
      </c>
      <c r="AB320" s="243" t="e">
        <f>(AA320/Z320)*100</f>
        <v>#DIV/0!</v>
      </c>
      <c r="AC320" s="243">
        <f t="shared" ref="AC320:AD320" si="955">AC321+AC322+AC324</f>
        <v>0</v>
      </c>
      <c r="AD320" s="243">
        <f t="shared" si="955"/>
        <v>0</v>
      </c>
      <c r="AE320" s="243" t="e">
        <f>(AD320/AC320)*100</f>
        <v>#DIV/0!</v>
      </c>
      <c r="AF320" s="243">
        <f t="shared" ref="AF320:AG320" si="956">AF321+AF322+AF324</f>
        <v>0</v>
      </c>
      <c r="AG320" s="243">
        <f t="shared" si="956"/>
        <v>0</v>
      </c>
      <c r="AH320" s="243" t="e">
        <f t="shared" ref="AH320" si="957">(AG320/AF320)*100</f>
        <v>#DIV/0!</v>
      </c>
      <c r="AI320" s="243">
        <f t="shared" ref="AI320:AJ320" si="958">AI321+AI322+AI324</f>
        <v>0</v>
      </c>
      <c r="AJ320" s="243">
        <f t="shared" si="958"/>
        <v>0</v>
      </c>
      <c r="AK320" s="243" t="e">
        <f t="shared" ref="AK320" si="959">(AJ320/AI320)*100</f>
        <v>#DIV/0!</v>
      </c>
      <c r="AL320" s="243">
        <f t="shared" ref="AL320:AM320" si="960">AL321+AL322+AL324</f>
        <v>0</v>
      </c>
      <c r="AM320" s="243">
        <f t="shared" si="960"/>
        <v>0</v>
      </c>
      <c r="AN320" s="243" t="e">
        <f t="shared" ref="AN320" si="961">(AM320/AL320)*100</f>
        <v>#DIV/0!</v>
      </c>
      <c r="AO320" s="243">
        <f t="shared" ref="AO320:AP320" si="962">AO321+AO322+AO324</f>
        <v>0</v>
      </c>
      <c r="AP320" s="243">
        <f t="shared" si="962"/>
        <v>0</v>
      </c>
      <c r="AQ320" s="243" t="e">
        <f>(AP320/AO320)*100</f>
        <v>#DIV/0!</v>
      </c>
      <c r="AR320" s="252"/>
    </row>
    <row r="321" spans="1:44" ht="31.2" hidden="1">
      <c r="A321" s="315"/>
      <c r="B321" s="315"/>
      <c r="C321" s="326"/>
      <c r="D321" s="243" t="s">
        <v>2</v>
      </c>
      <c r="E321" s="243">
        <f>H321+K321+N321+Q321+T321+W321+Z321+AC321+AF321+AI321+AL321+AO321</f>
        <v>0</v>
      </c>
      <c r="F321" s="243">
        <f t="shared" ref="F321:F322" si="963">I321+L321+O321+R321+U321+X321+AA321+AD321+AG321+AJ321+AM321+AP321</f>
        <v>0</v>
      </c>
      <c r="G321" s="243" t="e">
        <f t="shared" si="646"/>
        <v>#DIV/0!</v>
      </c>
      <c r="H321" s="252"/>
      <c r="I321" s="252"/>
      <c r="J321" s="243" t="e">
        <f t="shared" si="647"/>
        <v>#DIV/0!</v>
      </c>
      <c r="K321" s="252"/>
      <c r="L321" s="252"/>
      <c r="M321" s="243" t="e">
        <f t="shared" si="648"/>
        <v>#DIV/0!</v>
      </c>
      <c r="N321" s="252"/>
      <c r="O321" s="252"/>
      <c r="P321" s="243" t="e">
        <f t="shared" si="649"/>
        <v>#DIV/0!</v>
      </c>
      <c r="Q321" s="252"/>
      <c r="R321" s="252"/>
      <c r="S321" s="243" t="e">
        <f t="shared" si="650"/>
        <v>#DIV/0!</v>
      </c>
      <c r="T321" s="252"/>
      <c r="U321" s="252"/>
      <c r="V321" s="243" t="e">
        <f t="shared" si="651"/>
        <v>#DIV/0!</v>
      </c>
      <c r="W321" s="252"/>
      <c r="X321" s="252"/>
      <c r="Y321" s="243" t="e">
        <f>(X321/W321)*100</f>
        <v>#DIV/0!</v>
      </c>
      <c r="Z321" s="252"/>
      <c r="AA321" s="252"/>
      <c r="AB321" s="243" t="e">
        <f>(AA321/Z321)*100</f>
        <v>#DIV/0!</v>
      </c>
      <c r="AC321" s="252"/>
      <c r="AD321" s="252"/>
      <c r="AE321" s="243" t="e">
        <f>(AD321/AC321)*100</f>
        <v>#DIV/0!</v>
      </c>
      <c r="AF321" s="252"/>
      <c r="AG321" s="252"/>
      <c r="AH321" s="243"/>
      <c r="AI321" s="252"/>
      <c r="AJ321" s="252"/>
      <c r="AK321" s="243"/>
      <c r="AL321" s="252"/>
      <c r="AM321" s="252"/>
      <c r="AN321" s="243"/>
      <c r="AO321" s="252"/>
      <c r="AP321" s="252"/>
      <c r="AQ321" s="243" t="e">
        <f>(AP321/AO321)*100</f>
        <v>#DIV/0!</v>
      </c>
      <c r="AR321" s="252"/>
    </row>
    <row r="322" spans="1:44" ht="16.05" hidden="1" customHeight="1">
      <c r="A322" s="315"/>
      <c r="B322" s="315"/>
      <c r="C322" s="326"/>
      <c r="D322" s="243" t="s">
        <v>43</v>
      </c>
      <c r="E322" s="243">
        <f t="shared" ref="E322:F324" si="964">H322+K322+N322+Q322+T322+W322+Z322+AC322+AF322+AI322+AL322+AO322</f>
        <v>0</v>
      </c>
      <c r="F322" s="243">
        <f t="shared" si="963"/>
        <v>0</v>
      </c>
      <c r="G322" s="243" t="e">
        <f t="shared" si="646"/>
        <v>#DIV/0!</v>
      </c>
      <c r="H322" s="252"/>
      <c r="I322" s="252"/>
      <c r="J322" s="243" t="e">
        <f t="shared" si="647"/>
        <v>#DIV/0!</v>
      </c>
      <c r="K322" s="252"/>
      <c r="L322" s="252"/>
      <c r="M322" s="243" t="e">
        <f t="shared" si="648"/>
        <v>#DIV/0!</v>
      </c>
      <c r="N322" s="252"/>
      <c r="O322" s="252"/>
      <c r="P322" s="243" t="e">
        <f t="shared" si="649"/>
        <v>#DIV/0!</v>
      </c>
      <c r="Q322" s="252"/>
      <c r="R322" s="252"/>
      <c r="S322" s="243" t="e">
        <f t="shared" si="650"/>
        <v>#DIV/0!</v>
      </c>
      <c r="T322" s="252"/>
      <c r="U322" s="252"/>
      <c r="V322" s="243" t="e">
        <f t="shared" si="651"/>
        <v>#DIV/0!</v>
      </c>
      <c r="W322" s="252"/>
      <c r="X322" s="252"/>
      <c r="Y322" s="243"/>
      <c r="Z322" s="252"/>
      <c r="AA322" s="252"/>
      <c r="AB322" s="243"/>
      <c r="AC322" s="252"/>
      <c r="AD322" s="252"/>
      <c r="AE322" s="243"/>
      <c r="AF322" s="252"/>
      <c r="AG322" s="252"/>
      <c r="AH322" s="243"/>
      <c r="AI322" s="252"/>
      <c r="AJ322" s="252"/>
      <c r="AK322" s="243"/>
      <c r="AL322" s="252">
        <v>0</v>
      </c>
      <c r="AM322" s="252"/>
      <c r="AN322" s="243"/>
      <c r="AO322" s="252"/>
      <c r="AP322" s="252"/>
      <c r="AQ322" s="243" t="e">
        <f>(AP322/AO322)*100</f>
        <v>#DIV/0!</v>
      </c>
      <c r="AR322" s="252"/>
    </row>
    <row r="323" spans="1:44" ht="46.8" hidden="1">
      <c r="A323" s="315"/>
      <c r="B323" s="315"/>
      <c r="C323" s="326"/>
      <c r="D323" s="243" t="s">
        <v>283</v>
      </c>
      <c r="E323" s="243">
        <f t="shared" si="964"/>
        <v>0</v>
      </c>
      <c r="F323" s="243">
        <f t="shared" ref="F323" si="965">I323+L323+O323+R323+U323+X323+AA323+AD323+AG323+AJ323+AP323</f>
        <v>0</v>
      </c>
      <c r="G323" s="243" t="e">
        <f t="shared" si="646"/>
        <v>#DIV/0!</v>
      </c>
      <c r="H323" s="252"/>
      <c r="I323" s="252"/>
      <c r="J323" s="243" t="e">
        <f t="shared" si="647"/>
        <v>#DIV/0!</v>
      </c>
      <c r="K323" s="252"/>
      <c r="L323" s="252"/>
      <c r="M323" s="243" t="e">
        <f t="shared" si="648"/>
        <v>#DIV/0!</v>
      </c>
      <c r="N323" s="252"/>
      <c r="O323" s="252"/>
      <c r="P323" s="243" t="e">
        <f t="shared" si="649"/>
        <v>#DIV/0!</v>
      </c>
      <c r="Q323" s="252"/>
      <c r="R323" s="252"/>
      <c r="S323" s="243" t="e">
        <f t="shared" si="650"/>
        <v>#DIV/0!</v>
      </c>
      <c r="T323" s="252"/>
      <c r="U323" s="252"/>
      <c r="V323" s="243" t="e">
        <f t="shared" si="651"/>
        <v>#DIV/0!</v>
      </c>
      <c r="W323" s="252"/>
      <c r="X323" s="252"/>
      <c r="Y323" s="243" t="e">
        <f>(X323/W323)*100</f>
        <v>#DIV/0!</v>
      </c>
      <c r="Z323" s="252"/>
      <c r="AA323" s="252"/>
      <c r="AB323" s="243" t="e">
        <f>(AA323/Z323)*100</f>
        <v>#DIV/0!</v>
      </c>
      <c r="AC323" s="252"/>
      <c r="AD323" s="252"/>
      <c r="AE323" s="243" t="e">
        <f>(AD323/AC323)*100</f>
        <v>#DIV/0!</v>
      </c>
      <c r="AF323" s="252"/>
      <c r="AG323" s="252"/>
      <c r="AH323" s="243"/>
      <c r="AI323" s="252"/>
      <c r="AJ323" s="252"/>
      <c r="AK323" s="243"/>
      <c r="AL323" s="252"/>
      <c r="AM323" s="252"/>
      <c r="AN323" s="243"/>
      <c r="AO323" s="252"/>
      <c r="AP323" s="243"/>
      <c r="AQ323" s="243"/>
      <c r="AR323" s="252"/>
    </row>
    <row r="324" spans="1:44" ht="31.2" hidden="1">
      <c r="A324" s="316"/>
      <c r="B324" s="316"/>
      <c r="C324" s="327"/>
      <c r="D324" s="243" t="s">
        <v>288</v>
      </c>
      <c r="E324" s="243">
        <f t="shared" si="964"/>
        <v>0</v>
      </c>
      <c r="F324" s="243">
        <f t="shared" si="964"/>
        <v>0</v>
      </c>
      <c r="G324" s="243" t="e">
        <f t="shared" si="646"/>
        <v>#DIV/0!</v>
      </c>
      <c r="H324" s="252"/>
      <c r="I324" s="252"/>
      <c r="J324" s="243" t="e">
        <f t="shared" si="647"/>
        <v>#DIV/0!</v>
      </c>
      <c r="K324" s="252"/>
      <c r="L324" s="252"/>
      <c r="M324" s="243" t="e">
        <f t="shared" si="648"/>
        <v>#DIV/0!</v>
      </c>
      <c r="N324" s="252"/>
      <c r="O324" s="252"/>
      <c r="P324" s="243" t="e">
        <f t="shared" si="649"/>
        <v>#DIV/0!</v>
      </c>
      <c r="Q324" s="252"/>
      <c r="R324" s="252"/>
      <c r="S324" s="243" t="e">
        <f t="shared" si="650"/>
        <v>#DIV/0!</v>
      </c>
      <c r="T324" s="252"/>
      <c r="U324" s="252"/>
      <c r="V324" s="243" t="e">
        <f t="shared" si="651"/>
        <v>#DIV/0!</v>
      </c>
      <c r="W324" s="252"/>
      <c r="X324" s="252"/>
      <c r="Y324" s="243" t="e">
        <f>(X324/W324)*100</f>
        <v>#DIV/0!</v>
      </c>
      <c r="Z324" s="252"/>
      <c r="AA324" s="252"/>
      <c r="AB324" s="243" t="e">
        <f>(AA324/Z324)*100</f>
        <v>#DIV/0!</v>
      </c>
      <c r="AC324" s="252"/>
      <c r="AD324" s="252"/>
      <c r="AE324" s="243" t="e">
        <f>(AD324/AC324)*100</f>
        <v>#DIV/0!</v>
      </c>
      <c r="AF324" s="252"/>
      <c r="AG324" s="252"/>
      <c r="AH324" s="243"/>
      <c r="AI324" s="252"/>
      <c r="AJ324" s="252"/>
      <c r="AK324" s="243"/>
      <c r="AL324" s="252"/>
      <c r="AM324" s="252"/>
      <c r="AN324" s="243"/>
      <c r="AO324" s="252"/>
      <c r="AP324" s="252"/>
      <c r="AQ324" s="243" t="e">
        <f>(AP324/AO324)*100</f>
        <v>#DIV/0!</v>
      </c>
      <c r="AR324" s="252"/>
    </row>
    <row r="325" spans="1:44" ht="16.5" hidden="1" customHeight="1">
      <c r="A325" s="318" t="s">
        <v>571</v>
      </c>
      <c r="B325" s="314" t="s">
        <v>572</v>
      </c>
      <c r="C325" s="317" t="s">
        <v>318</v>
      </c>
      <c r="D325" s="243" t="s">
        <v>287</v>
      </c>
      <c r="E325" s="243">
        <f>E326+E327+E329</f>
        <v>0</v>
      </c>
      <c r="F325" s="243">
        <f t="shared" ref="F325" si="966">F326+F327+F329</f>
        <v>0</v>
      </c>
      <c r="G325" s="243" t="e">
        <f t="shared" si="646"/>
        <v>#DIV/0!</v>
      </c>
      <c r="H325" s="243">
        <f t="shared" ref="H325:I325" si="967">H326+H327+H329</f>
        <v>0</v>
      </c>
      <c r="I325" s="243">
        <f t="shared" si="967"/>
        <v>0</v>
      </c>
      <c r="J325" s="243" t="e">
        <f t="shared" si="647"/>
        <v>#DIV/0!</v>
      </c>
      <c r="K325" s="243">
        <f t="shared" ref="K325:L325" si="968">K326+K327+K329</f>
        <v>0</v>
      </c>
      <c r="L325" s="243">
        <f t="shared" si="968"/>
        <v>0</v>
      </c>
      <c r="M325" s="243" t="e">
        <f t="shared" si="648"/>
        <v>#DIV/0!</v>
      </c>
      <c r="N325" s="243">
        <f t="shared" ref="N325:O325" si="969">N326+N327+N329</f>
        <v>0</v>
      </c>
      <c r="O325" s="243">
        <f t="shared" si="969"/>
        <v>0</v>
      </c>
      <c r="P325" s="243" t="e">
        <f t="shared" si="649"/>
        <v>#DIV/0!</v>
      </c>
      <c r="Q325" s="243">
        <f t="shared" ref="Q325:R325" si="970">Q326+Q327+Q329</f>
        <v>0</v>
      </c>
      <c r="R325" s="243">
        <f t="shared" si="970"/>
        <v>0</v>
      </c>
      <c r="S325" s="243" t="e">
        <f t="shared" si="650"/>
        <v>#DIV/0!</v>
      </c>
      <c r="T325" s="243">
        <f t="shared" ref="T325:U325" si="971">T326+T327+T329</f>
        <v>0</v>
      </c>
      <c r="U325" s="243">
        <f t="shared" si="971"/>
        <v>0</v>
      </c>
      <c r="V325" s="243" t="e">
        <f t="shared" si="651"/>
        <v>#DIV/0!</v>
      </c>
      <c r="W325" s="243">
        <f t="shared" ref="W325:X325" si="972">W326+W327+W329</f>
        <v>0</v>
      </c>
      <c r="X325" s="243">
        <f t="shared" si="972"/>
        <v>0</v>
      </c>
      <c r="Y325" s="243" t="e">
        <f>(X325/W325)*100</f>
        <v>#DIV/0!</v>
      </c>
      <c r="Z325" s="243">
        <f t="shared" ref="Z325:AA325" si="973">Z326+Z327+Z329</f>
        <v>0</v>
      </c>
      <c r="AA325" s="243">
        <f t="shared" si="973"/>
        <v>0</v>
      </c>
      <c r="AB325" s="243" t="e">
        <f>(AA325/Z325)*100</f>
        <v>#DIV/0!</v>
      </c>
      <c r="AC325" s="243">
        <f t="shared" ref="AC325:AD325" si="974">AC326+AC327+AC329</f>
        <v>0</v>
      </c>
      <c r="AD325" s="243">
        <f t="shared" si="974"/>
        <v>0</v>
      </c>
      <c r="AE325" s="243" t="e">
        <f>(AD325/AC325)*100</f>
        <v>#DIV/0!</v>
      </c>
      <c r="AF325" s="243">
        <f t="shared" ref="AF325:AG325" si="975">AF326+AF327+AF329</f>
        <v>0</v>
      </c>
      <c r="AG325" s="243">
        <f t="shared" si="975"/>
        <v>0</v>
      </c>
      <c r="AH325" s="243" t="e">
        <f t="shared" ref="AH325" si="976">(AG325/AF325)*100</f>
        <v>#DIV/0!</v>
      </c>
      <c r="AI325" s="243">
        <f t="shared" ref="AI325:AJ325" si="977">AI326+AI327+AI329</f>
        <v>0</v>
      </c>
      <c r="AJ325" s="243">
        <f t="shared" si="977"/>
        <v>0</v>
      </c>
      <c r="AK325" s="243" t="e">
        <f t="shared" ref="AK325" si="978">(AJ325/AI325)*100</f>
        <v>#DIV/0!</v>
      </c>
      <c r="AL325" s="243">
        <f t="shared" ref="AL325:AM325" si="979">AL326+AL327+AL329</f>
        <v>0</v>
      </c>
      <c r="AM325" s="243">
        <f t="shared" si="979"/>
        <v>0</v>
      </c>
      <c r="AN325" s="243" t="e">
        <f t="shared" ref="AN325" si="980">(AM325/AL325)*100</f>
        <v>#DIV/0!</v>
      </c>
      <c r="AO325" s="243">
        <f t="shared" ref="AO325:AP325" si="981">AO326+AO327+AO329</f>
        <v>0</v>
      </c>
      <c r="AP325" s="243">
        <f t="shared" si="981"/>
        <v>0</v>
      </c>
      <c r="AQ325" s="243" t="e">
        <f>(AP325/AO325)*100</f>
        <v>#DIV/0!</v>
      </c>
      <c r="AR325" s="252"/>
    </row>
    <row r="326" spans="1:44" ht="31.2" hidden="1">
      <c r="A326" s="318"/>
      <c r="B326" s="315"/>
      <c r="C326" s="317"/>
      <c r="D326" s="243" t="s">
        <v>2</v>
      </c>
      <c r="E326" s="243">
        <f>H326+K326+N326+Q326+T326+W326+Z326+AC326+AF326+AI326+AL326+AO326</f>
        <v>0</v>
      </c>
      <c r="F326" s="243">
        <f t="shared" ref="F326:F327" si="982">I326+L326+O326+R326+U326+X326+AA326+AD326+AG326+AJ326+AM326+AP326</f>
        <v>0</v>
      </c>
      <c r="G326" s="243" t="e">
        <f t="shared" si="646"/>
        <v>#DIV/0!</v>
      </c>
      <c r="H326" s="252"/>
      <c r="I326" s="252"/>
      <c r="J326" s="243" t="e">
        <f t="shared" si="647"/>
        <v>#DIV/0!</v>
      </c>
      <c r="K326" s="252"/>
      <c r="L326" s="252"/>
      <c r="M326" s="243" t="e">
        <f t="shared" si="648"/>
        <v>#DIV/0!</v>
      </c>
      <c r="N326" s="252"/>
      <c r="O326" s="252"/>
      <c r="P326" s="243" t="e">
        <f t="shared" si="649"/>
        <v>#DIV/0!</v>
      </c>
      <c r="Q326" s="252"/>
      <c r="R326" s="252"/>
      <c r="S326" s="243" t="e">
        <f t="shared" si="650"/>
        <v>#DIV/0!</v>
      </c>
      <c r="T326" s="252"/>
      <c r="U326" s="252"/>
      <c r="V326" s="243" t="e">
        <f t="shared" si="651"/>
        <v>#DIV/0!</v>
      </c>
      <c r="W326" s="252"/>
      <c r="X326" s="252"/>
      <c r="Y326" s="243" t="e">
        <f>(X326/W326)*100</f>
        <v>#DIV/0!</v>
      </c>
      <c r="Z326" s="252"/>
      <c r="AA326" s="252"/>
      <c r="AB326" s="243" t="e">
        <f>(AA326/Z326)*100</f>
        <v>#DIV/0!</v>
      </c>
      <c r="AC326" s="252"/>
      <c r="AD326" s="252"/>
      <c r="AE326" s="243" t="e">
        <f>(AD326/AC326)*100</f>
        <v>#DIV/0!</v>
      </c>
      <c r="AF326" s="252"/>
      <c r="AG326" s="252"/>
      <c r="AH326" s="243"/>
      <c r="AI326" s="252"/>
      <c r="AJ326" s="252"/>
      <c r="AK326" s="243"/>
      <c r="AL326" s="252"/>
      <c r="AM326" s="252"/>
      <c r="AN326" s="243"/>
      <c r="AO326" s="252"/>
      <c r="AP326" s="252"/>
      <c r="AQ326" s="243" t="e">
        <f>(AP326/AO326)*100</f>
        <v>#DIV/0!</v>
      </c>
      <c r="AR326" s="252"/>
    </row>
    <row r="327" spans="1:44" ht="16.05" hidden="1" customHeight="1">
      <c r="A327" s="318"/>
      <c r="B327" s="315"/>
      <c r="C327" s="317"/>
      <c r="D327" s="243" t="s">
        <v>43</v>
      </c>
      <c r="E327" s="243">
        <f t="shared" ref="E327:F329" si="983">H327+K327+N327+Q327+T327+W327+Z327+AC327+AF327+AI327+AL327+AO327</f>
        <v>0</v>
      </c>
      <c r="F327" s="243">
        <f t="shared" si="982"/>
        <v>0</v>
      </c>
      <c r="G327" s="243" t="e">
        <f t="shared" si="646"/>
        <v>#DIV/0!</v>
      </c>
      <c r="H327" s="252"/>
      <c r="I327" s="252"/>
      <c r="J327" s="243" t="e">
        <f t="shared" si="647"/>
        <v>#DIV/0!</v>
      </c>
      <c r="K327" s="252"/>
      <c r="L327" s="252"/>
      <c r="M327" s="243" t="e">
        <f t="shared" si="648"/>
        <v>#DIV/0!</v>
      </c>
      <c r="N327" s="252"/>
      <c r="O327" s="252"/>
      <c r="P327" s="243" t="e">
        <f t="shared" si="649"/>
        <v>#DIV/0!</v>
      </c>
      <c r="Q327" s="252"/>
      <c r="R327" s="252"/>
      <c r="S327" s="243" t="e">
        <f t="shared" si="650"/>
        <v>#DIV/0!</v>
      </c>
      <c r="T327" s="252"/>
      <c r="U327" s="252"/>
      <c r="V327" s="243" t="e">
        <f t="shared" si="651"/>
        <v>#DIV/0!</v>
      </c>
      <c r="W327" s="252"/>
      <c r="X327" s="252"/>
      <c r="Y327" s="243"/>
      <c r="Z327" s="252"/>
      <c r="AA327" s="252"/>
      <c r="AB327" s="243"/>
      <c r="AC327" s="252"/>
      <c r="AD327" s="252"/>
      <c r="AE327" s="243"/>
      <c r="AF327" s="252"/>
      <c r="AG327" s="252"/>
      <c r="AH327" s="243"/>
      <c r="AI327" s="252"/>
      <c r="AJ327" s="252"/>
      <c r="AK327" s="243"/>
      <c r="AL327" s="252"/>
      <c r="AM327" s="252"/>
      <c r="AN327" s="243"/>
      <c r="AO327" s="252">
        <v>0</v>
      </c>
      <c r="AP327" s="252"/>
      <c r="AQ327" s="243" t="e">
        <f>(AP327/AO327)*100</f>
        <v>#DIV/0!</v>
      </c>
      <c r="AR327" s="252"/>
    </row>
    <row r="328" spans="1:44" ht="46.8" hidden="1">
      <c r="A328" s="318"/>
      <c r="B328" s="315"/>
      <c r="C328" s="317"/>
      <c r="D328" s="243" t="s">
        <v>283</v>
      </c>
      <c r="E328" s="243">
        <f t="shared" si="983"/>
        <v>0</v>
      </c>
      <c r="F328" s="243">
        <f t="shared" ref="F328" si="984">I328+L328+O328+R328+U328+X328+AA328+AD328+AG328+AJ328+AP328</f>
        <v>0</v>
      </c>
      <c r="G328" s="243" t="e">
        <f t="shared" si="646"/>
        <v>#DIV/0!</v>
      </c>
      <c r="H328" s="252"/>
      <c r="I328" s="252"/>
      <c r="J328" s="243" t="e">
        <f t="shared" si="647"/>
        <v>#DIV/0!</v>
      </c>
      <c r="K328" s="252"/>
      <c r="L328" s="252"/>
      <c r="M328" s="243" t="e">
        <f t="shared" si="648"/>
        <v>#DIV/0!</v>
      </c>
      <c r="N328" s="252"/>
      <c r="O328" s="252"/>
      <c r="P328" s="243" t="e">
        <f t="shared" si="649"/>
        <v>#DIV/0!</v>
      </c>
      <c r="Q328" s="252"/>
      <c r="R328" s="252"/>
      <c r="S328" s="243" t="e">
        <f t="shared" si="650"/>
        <v>#DIV/0!</v>
      </c>
      <c r="T328" s="252"/>
      <c r="U328" s="252"/>
      <c r="V328" s="243" t="e">
        <f t="shared" si="651"/>
        <v>#DIV/0!</v>
      </c>
      <c r="W328" s="252"/>
      <c r="X328" s="252"/>
      <c r="Y328" s="243" t="e">
        <f>(X328/W328)*100</f>
        <v>#DIV/0!</v>
      </c>
      <c r="Z328" s="252"/>
      <c r="AA328" s="252"/>
      <c r="AB328" s="243" t="e">
        <f>(AA328/Z328)*100</f>
        <v>#DIV/0!</v>
      </c>
      <c r="AC328" s="252"/>
      <c r="AD328" s="252"/>
      <c r="AE328" s="243" t="e">
        <f>(AD328/AC328)*100</f>
        <v>#DIV/0!</v>
      </c>
      <c r="AF328" s="252"/>
      <c r="AG328" s="252"/>
      <c r="AH328" s="243"/>
      <c r="AI328" s="252"/>
      <c r="AJ328" s="252"/>
      <c r="AK328" s="243"/>
      <c r="AL328" s="252"/>
      <c r="AM328" s="252"/>
      <c r="AN328" s="243"/>
      <c r="AO328" s="252">
        <v>0</v>
      </c>
      <c r="AP328" s="243"/>
      <c r="AQ328" s="243"/>
      <c r="AR328" s="252"/>
    </row>
    <row r="329" spans="1:44" ht="31.2" hidden="1">
      <c r="A329" s="318"/>
      <c r="B329" s="316"/>
      <c r="C329" s="317"/>
      <c r="D329" s="243" t="s">
        <v>288</v>
      </c>
      <c r="E329" s="243">
        <f t="shared" si="983"/>
        <v>0</v>
      </c>
      <c r="F329" s="243">
        <f t="shared" si="983"/>
        <v>0</v>
      </c>
      <c r="G329" s="243" t="e">
        <f t="shared" si="646"/>
        <v>#DIV/0!</v>
      </c>
      <c r="H329" s="252"/>
      <c r="I329" s="252"/>
      <c r="J329" s="243" t="e">
        <f t="shared" si="647"/>
        <v>#DIV/0!</v>
      </c>
      <c r="K329" s="252"/>
      <c r="L329" s="252"/>
      <c r="M329" s="243" t="e">
        <f t="shared" si="648"/>
        <v>#DIV/0!</v>
      </c>
      <c r="N329" s="252"/>
      <c r="O329" s="252"/>
      <c r="P329" s="243" t="e">
        <f t="shared" si="649"/>
        <v>#DIV/0!</v>
      </c>
      <c r="Q329" s="252"/>
      <c r="R329" s="252"/>
      <c r="S329" s="243" t="e">
        <f t="shared" si="650"/>
        <v>#DIV/0!</v>
      </c>
      <c r="T329" s="252"/>
      <c r="U329" s="252"/>
      <c r="V329" s="243" t="e">
        <f t="shared" si="651"/>
        <v>#DIV/0!</v>
      </c>
      <c r="W329" s="252"/>
      <c r="X329" s="252"/>
      <c r="Y329" s="243" t="e">
        <f>(X329/W329)*100</f>
        <v>#DIV/0!</v>
      </c>
      <c r="Z329" s="252"/>
      <c r="AA329" s="252"/>
      <c r="AB329" s="243" t="e">
        <f>(AA329/Z329)*100</f>
        <v>#DIV/0!</v>
      </c>
      <c r="AC329" s="252"/>
      <c r="AD329" s="252"/>
      <c r="AE329" s="243" t="e">
        <f>(AD329/AC329)*100</f>
        <v>#DIV/0!</v>
      </c>
      <c r="AF329" s="252"/>
      <c r="AG329" s="252"/>
      <c r="AH329" s="243"/>
      <c r="AI329" s="252"/>
      <c r="AJ329" s="252"/>
      <c r="AK329" s="243"/>
      <c r="AL329" s="252"/>
      <c r="AM329" s="252"/>
      <c r="AN329" s="243"/>
      <c r="AO329" s="252"/>
      <c r="AP329" s="252"/>
      <c r="AQ329" s="243" t="e">
        <f>(AP329/AO329)*100</f>
        <v>#DIV/0!</v>
      </c>
      <c r="AR329" s="252"/>
    </row>
    <row r="330" spans="1:44" ht="21.6" customHeight="1">
      <c r="A330" s="318" t="s">
        <v>7</v>
      </c>
      <c r="B330" s="318" t="s">
        <v>573</v>
      </c>
      <c r="C330" s="317" t="s">
        <v>318</v>
      </c>
      <c r="D330" s="243" t="s">
        <v>287</v>
      </c>
      <c r="E330" s="243">
        <f>E331+E332+E334</f>
        <v>32504.6</v>
      </c>
      <c r="F330" s="243">
        <f>F331+F332+F334</f>
        <v>5429.1</v>
      </c>
      <c r="G330" s="243">
        <f t="shared" si="646"/>
        <v>16.702559022415294</v>
      </c>
      <c r="H330" s="243">
        <f t="shared" ref="H330:I330" si="985">H331+H332+H334</f>
        <v>0</v>
      </c>
      <c r="I330" s="243">
        <f t="shared" si="985"/>
        <v>0</v>
      </c>
      <c r="J330" s="243" t="e">
        <f t="shared" si="647"/>
        <v>#DIV/0!</v>
      </c>
      <c r="K330" s="243">
        <f t="shared" ref="K330:L330" si="986">K331+K332+K334</f>
        <v>0</v>
      </c>
      <c r="L330" s="243">
        <f t="shared" si="986"/>
        <v>0</v>
      </c>
      <c r="M330" s="243" t="e">
        <f t="shared" si="648"/>
        <v>#DIV/0!</v>
      </c>
      <c r="N330" s="243">
        <f t="shared" ref="N330:O330" si="987">N331+N332+N334</f>
        <v>0</v>
      </c>
      <c r="O330" s="243">
        <f t="shared" si="987"/>
        <v>0</v>
      </c>
      <c r="P330" s="243" t="e">
        <f t="shared" si="649"/>
        <v>#DIV/0!</v>
      </c>
      <c r="Q330" s="243">
        <f t="shared" ref="Q330:R330" si="988">Q331+Q332+Q334</f>
        <v>0</v>
      </c>
      <c r="R330" s="243">
        <f t="shared" si="988"/>
        <v>0</v>
      </c>
      <c r="S330" s="243" t="e">
        <f t="shared" si="650"/>
        <v>#DIV/0!</v>
      </c>
      <c r="T330" s="243">
        <f t="shared" ref="T330:U330" si="989">T331+T332+T334</f>
        <v>0</v>
      </c>
      <c r="U330" s="243">
        <f t="shared" si="989"/>
        <v>0</v>
      </c>
      <c r="V330" s="243" t="e">
        <f t="shared" si="651"/>
        <v>#DIV/0!</v>
      </c>
      <c r="W330" s="243">
        <f t="shared" ref="W330:X330" si="990">W331+W332+W334</f>
        <v>0</v>
      </c>
      <c r="X330" s="243">
        <f t="shared" si="990"/>
        <v>0</v>
      </c>
      <c r="Y330" s="243" t="e">
        <f t="shared" ref="Y330:Y346" si="991">(X330/W330)*100</f>
        <v>#DIV/0!</v>
      </c>
      <c r="Z330" s="243">
        <f t="shared" ref="Z330:AA330" si="992">Z331+Z332+Z334</f>
        <v>0</v>
      </c>
      <c r="AA330" s="243">
        <f t="shared" si="992"/>
        <v>5429.1</v>
      </c>
      <c r="AB330" s="243" t="e">
        <f t="shared" ref="AB330:AB346" si="993">(AA330/Z330)*100</f>
        <v>#DIV/0!</v>
      </c>
      <c r="AC330" s="243">
        <f t="shared" ref="AC330:AD330" si="994">AC331+AC332+AC334</f>
        <v>0</v>
      </c>
      <c r="AD330" s="243">
        <f t="shared" si="994"/>
        <v>0</v>
      </c>
      <c r="AE330" s="243" t="e">
        <f t="shared" ref="AE330:AE346" si="995">(AD330/AC330)*100</f>
        <v>#DIV/0!</v>
      </c>
      <c r="AF330" s="243">
        <f t="shared" ref="AF330:AG330" si="996">AF331+AF332+AF334</f>
        <v>0</v>
      </c>
      <c r="AG330" s="243">
        <f t="shared" si="996"/>
        <v>0</v>
      </c>
      <c r="AH330" s="243" t="e">
        <f t="shared" ref="AH330:AH397" si="997">(AG330/AF330)*100</f>
        <v>#DIV/0!</v>
      </c>
      <c r="AI330" s="243">
        <f t="shared" ref="AI330:AJ330" si="998">AI331+AI332+AI334</f>
        <v>0</v>
      </c>
      <c r="AJ330" s="243">
        <f t="shared" si="998"/>
        <v>0</v>
      </c>
      <c r="AK330" s="243" t="e">
        <f t="shared" ref="AK330:AK397" si="999">(AJ330/AI330)*100</f>
        <v>#DIV/0!</v>
      </c>
      <c r="AL330" s="243">
        <f t="shared" ref="AL330:AM330" si="1000">AL331+AL332+AL334</f>
        <v>0</v>
      </c>
      <c r="AM330" s="243">
        <f t="shared" si="1000"/>
        <v>0</v>
      </c>
      <c r="AN330" s="243" t="e">
        <f t="shared" ref="AN330:AN397" si="1001">(AM330/AL330)*100</f>
        <v>#DIV/0!</v>
      </c>
      <c r="AO330" s="243">
        <f t="shared" ref="AO330:AP330" si="1002">AO331+AO332+AO334</f>
        <v>32504.6</v>
      </c>
      <c r="AP330" s="243">
        <f t="shared" si="1002"/>
        <v>0</v>
      </c>
      <c r="AQ330" s="243">
        <f t="shared" ref="AQ330:AQ334" si="1003">(AP330/AO330)*100</f>
        <v>0</v>
      </c>
      <c r="AR330" s="252"/>
    </row>
    <row r="331" spans="1:44" ht="31.2">
      <c r="A331" s="318"/>
      <c r="B331" s="318"/>
      <c r="C331" s="317"/>
      <c r="D331" s="243" t="s">
        <v>2</v>
      </c>
      <c r="E331" s="243">
        <f>H331+K331+N331+Q331+T331+W331+Z331+AC331+AF331+AI331+AL331+AO331</f>
        <v>0</v>
      </c>
      <c r="F331" s="243">
        <f t="shared" ref="F331:F334" si="1004">I331+L331+O331+R331+U331+X331+AA331+AD331+AG331+AJ331+AP331</f>
        <v>0</v>
      </c>
      <c r="G331" s="243" t="e">
        <f t="shared" si="646"/>
        <v>#DIV/0!</v>
      </c>
      <c r="H331" s="243">
        <f>H336+H341+H346+H351+H356+H361+H366+H371+H376+H381+H386+H391+H396+H401+H406+H411</f>
        <v>0</v>
      </c>
      <c r="I331" s="243">
        <f>I336+I341+I346+I351+I356+I361+I366+I371+I376+I381+I386+I391+I396+I401+I406+I411</f>
        <v>0</v>
      </c>
      <c r="J331" s="243" t="e">
        <f t="shared" si="647"/>
        <v>#DIV/0!</v>
      </c>
      <c r="K331" s="243">
        <f>K336+K341+K346+K351+K356+K361+K366+K371+K376+K381+K386+K391+K396+K401+K406+K411</f>
        <v>0</v>
      </c>
      <c r="L331" s="243">
        <f>L336+L341+L346+L351+L356+L361+L366+L371+L376+L381+L386+L391+L396+L401+L406+L411</f>
        <v>0</v>
      </c>
      <c r="M331" s="243" t="e">
        <f t="shared" si="648"/>
        <v>#DIV/0!</v>
      </c>
      <c r="N331" s="243">
        <f>N336+N341+N346+N351+N356+N361+N366+N371+N376+N381+N386+N391+N396+N401+N406+N411</f>
        <v>0</v>
      </c>
      <c r="O331" s="243">
        <f>O336+O341+O346+O351+O356+O361+O366+O371+O376+O381+O386+O391+O396+O401+O406+O411</f>
        <v>0</v>
      </c>
      <c r="P331" s="243" t="e">
        <f t="shared" si="649"/>
        <v>#DIV/0!</v>
      </c>
      <c r="Q331" s="243">
        <f>Q336+Q341+Q346+Q351+Q356+Q361+Q366+Q371+Q376+Q381+Q386+Q391+Q396+Q401+Q406+Q411</f>
        <v>0</v>
      </c>
      <c r="R331" s="243">
        <f>R336+R341+R346+R351+R356+R361+R366+R371+R376+R381+R386+R391+R396+R401+R406+R411</f>
        <v>0</v>
      </c>
      <c r="S331" s="243" t="e">
        <f t="shared" si="650"/>
        <v>#DIV/0!</v>
      </c>
      <c r="T331" s="243">
        <f>T336+T341+T346+T351+T356+T361+T366+T371+T376+T381+T386+T391+T396+T401+T406+T411</f>
        <v>0</v>
      </c>
      <c r="U331" s="243">
        <f>U336+U341+U346+U351+U356+U361+U366+U371+U376+U381+U386+U391+U396+U401+U406+U411</f>
        <v>0</v>
      </c>
      <c r="V331" s="243" t="e">
        <f t="shared" si="651"/>
        <v>#DIV/0!</v>
      </c>
      <c r="W331" s="243">
        <f>W336+W341+W346+W351+W356+W361+W366+W371+W376+W381+W386+W391+W396+W401+W406+W411</f>
        <v>0</v>
      </c>
      <c r="X331" s="243">
        <f>X336+X341+X346+X351+X356+X361+X366+X371+X376+X381+X386+X391+X396+X401+X406+X411</f>
        <v>0</v>
      </c>
      <c r="Y331" s="243" t="e">
        <f t="shared" si="991"/>
        <v>#DIV/0!</v>
      </c>
      <c r="Z331" s="243">
        <f>Z336+Z341+Z346+Z351+Z356+Z361+Z366+Z371+Z376+Z381+Z386+Z391+Z396+Z401+Z406+Z411</f>
        <v>0</v>
      </c>
      <c r="AA331" s="243">
        <f>AA336+AA341+AA346+AA351+AA356+AA361+AA366+AA371+AA376+AA381+AA386+AA391+AA396+AA401+AA406+AA411</f>
        <v>0</v>
      </c>
      <c r="AB331" s="243" t="e">
        <f t="shared" si="993"/>
        <v>#DIV/0!</v>
      </c>
      <c r="AC331" s="243">
        <f>AC336+AC341+AC346+AC351+AC356+AC361+AC366+AC371+AC376+AC381+AC386+AC391+AC396+AC401+AC406+AC411</f>
        <v>0</v>
      </c>
      <c r="AD331" s="243">
        <f>AD336+AD341+AD346+AD351+AD356+AD361+AD366+AD371+AD376+AD381+AD386+AD391+AD396+AD401+AD406+AD411</f>
        <v>0</v>
      </c>
      <c r="AE331" s="243" t="e">
        <f t="shared" si="995"/>
        <v>#DIV/0!</v>
      </c>
      <c r="AF331" s="243">
        <f>AF336+AF341+AF346+AF351+AF356+AF361+AF366+AF371+AF376+AF381+AF386+AF391+AF396+AF401+AF406+AF411</f>
        <v>0</v>
      </c>
      <c r="AG331" s="243">
        <f>AG336+AG341+AG346+AG351+AG356+AG361+AG366+AG371+AG376+AG381+AG386+AG391+AG396+AG401+AG406+AG411</f>
        <v>0</v>
      </c>
      <c r="AH331" s="243" t="e">
        <f t="shared" si="997"/>
        <v>#DIV/0!</v>
      </c>
      <c r="AI331" s="243">
        <f>AI336+AI341+AI346+AI351+AI356+AI361+AI366+AI371+AI376+AI381+AI386+AI391+AI396+AI401+AI406+AI411</f>
        <v>0</v>
      </c>
      <c r="AJ331" s="243">
        <f>AJ336+AJ341+AJ346+AJ351+AJ356+AJ361+AJ366+AJ371+AJ376+AJ381+AJ386+AJ391+AJ396+AJ401+AJ406+AJ411</f>
        <v>0</v>
      </c>
      <c r="AK331" s="243" t="e">
        <f t="shared" si="999"/>
        <v>#DIV/0!</v>
      </c>
      <c r="AL331" s="243">
        <f>AL336+AL341+AL346+AL351+AL356+AL361+AL366+AL371+AL376+AL381+AL386+AL391+AL396+AL401+AL406+AL411</f>
        <v>0</v>
      </c>
      <c r="AM331" s="243">
        <f>AM336+AM341+AM346+AM351+AM356+AM361+AM366+AM371+AM376+AM381+AM386+AM391+AM396+AM401+AM406+AM411</f>
        <v>0</v>
      </c>
      <c r="AN331" s="243" t="e">
        <f t="shared" si="1001"/>
        <v>#DIV/0!</v>
      </c>
      <c r="AO331" s="243">
        <f>AO336+AO341+AO346+AO351+AO356+AO361+AO366+AO371+AO376+AO381+AO386+AO391+AO396+AO401+AO406+AO411</f>
        <v>0</v>
      </c>
      <c r="AP331" s="243">
        <f>AP336+AP341+AP346+AP351+AP356+AP361+AP366+AP371+AP376+AP381+AP386+AP391+AP396+AP401+AP406+AP411</f>
        <v>0</v>
      </c>
      <c r="AQ331" s="243" t="e">
        <f t="shared" si="1003"/>
        <v>#DIV/0!</v>
      </c>
      <c r="AR331" s="252"/>
    </row>
    <row r="332" spans="1:44" ht="21.75" customHeight="1">
      <c r="A332" s="318"/>
      <c r="B332" s="318"/>
      <c r="C332" s="317"/>
      <c r="D332" s="243" t="s">
        <v>43</v>
      </c>
      <c r="E332" s="243">
        <f t="shared" ref="E332:E334" si="1005">H332+K332+N332+Q332+T332+W332+Z332+AC332+AF332+AI332+AL332+AO332</f>
        <v>32504.6</v>
      </c>
      <c r="F332" s="243">
        <f t="shared" si="1004"/>
        <v>5429.1</v>
      </c>
      <c r="G332" s="243">
        <f t="shared" si="646"/>
        <v>16.702559022415294</v>
      </c>
      <c r="H332" s="243">
        <f t="shared" ref="H332:I334" si="1006">H337+H342+H347+H352+H357+H362+H367+H372+H377+H382+H387+H392+H397+H402+H407+H412</f>
        <v>0</v>
      </c>
      <c r="I332" s="243">
        <f t="shared" si="1006"/>
        <v>0</v>
      </c>
      <c r="J332" s="243" t="e">
        <f t="shared" si="647"/>
        <v>#DIV/0!</v>
      </c>
      <c r="K332" s="243">
        <f t="shared" ref="K332:L334" si="1007">K337+K342+K347+K352+K357+K362+K367+K372+K377+K382+K387+K392+K397+K402+K407+K412</f>
        <v>0</v>
      </c>
      <c r="L332" s="243">
        <f t="shared" si="1007"/>
        <v>0</v>
      </c>
      <c r="M332" s="243" t="e">
        <f t="shared" si="648"/>
        <v>#DIV/0!</v>
      </c>
      <c r="N332" s="243">
        <f t="shared" ref="N332:O334" si="1008">N337+N342+N347+N352+N357+N362+N367+N372+N377+N382+N387+N392+N397+N402+N407+N412</f>
        <v>0</v>
      </c>
      <c r="O332" s="243">
        <f t="shared" si="1008"/>
        <v>0</v>
      </c>
      <c r="P332" s="243" t="e">
        <f t="shared" si="649"/>
        <v>#DIV/0!</v>
      </c>
      <c r="Q332" s="243">
        <f t="shared" ref="Q332:R334" si="1009">Q337+Q342+Q347+Q352+Q357+Q362+Q367+Q372+Q377+Q382+Q387+Q392+Q397+Q402+Q407+Q412</f>
        <v>0</v>
      </c>
      <c r="R332" s="243">
        <f t="shared" si="1009"/>
        <v>0</v>
      </c>
      <c r="S332" s="243" t="e">
        <f t="shared" si="650"/>
        <v>#DIV/0!</v>
      </c>
      <c r="T332" s="243">
        <f t="shared" ref="T332:U334" si="1010">T337+T342+T347+T352+T357+T362+T367+T372+T377+T382+T387+T392+T397+T402+T407+T412</f>
        <v>0</v>
      </c>
      <c r="U332" s="243">
        <f t="shared" si="1010"/>
        <v>0</v>
      </c>
      <c r="V332" s="243" t="e">
        <f t="shared" si="651"/>
        <v>#DIV/0!</v>
      </c>
      <c r="W332" s="243">
        <f t="shared" ref="W332:X334" si="1011">W337+W342+W347+W352+W357+W362+W367+W372+W377+W382+W387+W392+W397+W402+W407+W412</f>
        <v>0</v>
      </c>
      <c r="X332" s="243">
        <f t="shared" si="1011"/>
        <v>0</v>
      </c>
      <c r="Y332" s="243" t="e">
        <f t="shared" si="991"/>
        <v>#DIV/0!</v>
      </c>
      <c r="Z332" s="243">
        <f t="shared" ref="Z332:AA334" si="1012">Z337+Z342+Z347+Z352+Z357+Z362+Z367+Z372+Z377+Z382+Z387+Z392+Z397+Z402+Z407+Z412</f>
        <v>0</v>
      </c>
      <c r="AA332" s="243">
        <f t="shared" si="1012"/>
        <v>5429.1</v>
      </c>
      <c r="AB332" s="243" t="e">
        <f t="shared" si="993"/>
        <v>#DIV/0!</v>
      </c>
      <c r="AC332" s="243">
        <f t="shared" ref="AC332:AD334" si="1013">AC337+AC342+AC347+AC352+AC357+AC362+AC367+AC372+AC377+AC382+AC387+AC392+AC397+AC402+AC407+AC412</f>
        <v>0</v>
      </c>
      <c r="AD332" s="243">
        <f t="shared" si="1013"/>
        <v>0</v>
      </c>
      <c r="AE332" s="243" t="e">
        <f t="shared" si="995"/>
        <v>#DIV/0!</v>
      </c>
      <c r="AF332" s="243">
        <f t="shared" ref="AF332:AG334" si="1014">AF337+AF342+AF347+AF352+AF357+AF362+AF367+AF372+AF377+AF382+AF387+AF392+AF397+AF402+AF407+AF412</f>
        <v>0</v>
      </c>
      <c r="AG332" s="243">
        <f t="shared" si="1014"/>
        <v>0</v>
      </c>
      <c r="AH332" s="243" t="e">
        <f t="shared" si="997"/>
        <v>#DIV/0!</v>
      </c>
      <c r="AI332" s="243">
        <f t="shared" ref="AI332:AJ334" si="1015">AI337+AI342+AI347+AI352+AI357+AI362+AI367+AI372+AI377+AI382+AI387+AI392+AI397+AI402+AI407+AI412</f>
        <v>0</v>
      </c>
      <c r="AJ332" s="243">
        <f t="shared" si="1015"/>
        <v>0</v>
      </c>
      <c r="AK332" s="243" t="e">
        <f t="shared" si="999"/>
        <v>#DIV/0!</v>
      </c>
      <c r="AL332" s="243">
        <f t="shared" ref="AL332:AM334" si="1016">AL337+AL342+AL347+AL352+AL357+AL362+AL367+AL372+AL377+AL382+AL387+AL392+AL397+AL402+AL407+AL412</f>
        <v>0</v>
      </c>
      <c r="AM332" s="243">
        <f t="shared" si="1016"/>
        <v>0</v>
      </c>
      <c r="AN332" s="243" t="e">
        <f t="shared" si="1001"/>
        <v>#DIV/0!</v>
      </c>
      <c r="AO332" s="243">
        <f t="shared" ref="AO332:AP334" si="1017">AO337+AO342+AO347+AO352+AO357+AO362+AO367+AO372+AO377+AO382+AO387+AO392+AO397+AO402+AO407+AO412</f>
        <v>32504.6</v>
      </c>
      <c r="AP332" s="243">
        <f t="shared" si="1017"/>
        <v>0</v>
      </c>
      <c r="AQ332" s="243">
        <f t="shared" si="1003"/>
        <v>0</v>
      </c>
      <c r="AR332" s="252"/>
    </row>
    <row r="333" spans="1:44" ht="46.8">
      <c r="A333" s="318"/>
      <c r="B333" s="318"/>
      <c r="C333" s="317"/>
      <c r="D333" s="243" t="s">
        <v>283</v>
      </c>
      <c r="E333" s="243">
        <f t="shared" si="1005"/>
        <v>8000</v>
      </c>
      <c r="F333" s="243">
        <f t="shared" si="1004"/>
        <v>0</v>
      </c>
      <c r="G333" s="243">
        <f t="shared" si="646"/>
        <v>0</v>
      </c>
      <c r="H333" s="243">
        <f t="shared" si="1006"/>
        <v>0</v>
      </c>
      <c r="I333" s="243">
        <f t="shared" si="1006"/>
        <v>0</v>
      </c>
      <c r="J333" s="243" t="e">
        <f t="shared" si="647"/>
        <v>#DIV/0!</v>
      </c>
      <c r="K333" s="243">
        <f t="shared" si="1007"/>
        <v>0</v>
      </c>
      <c r="L333" s="243">
        <f t="shared" si="1007"/>
        <v>0</v>
      </c>
      <c r="M333" s="243" t="e">
        <f t="shared" si="648"/>
        <v>#DIV/0!</v>
      </c>
      <c r="N333" s="243">
        <f t="shared" si="1008"/>
        <v>0</v>
      </c>
      <c r="O333" s="243">
        <f t="shared" si="1008"/>
        <v>0</v>
      </c>
      <c r="P333" s="243" t="e">
        <f t="shared" si="649"/>
        <v>#DIV/0!</v>
      </c>
      <c r="Q333" s="243">
        <f t="shared" si="1009"/>
        <v>0</v>
      </c>
      <c r="R333" s="243">
        <f t="shared" si="1009"/>
        <v>0</v>
      </c>
      <c r="S333" s="243" t="e">
        <f t="shared" si="650"/>
        <v>#DIV/0!</v>
      </c>
      <c r="T333" s="243">
        <f t="shared" si="1010"/>
        <v>0</v>
      </c>
      <c r="U333" s="243">
        <f t="shared" si="1010"/>
        <v>0</v>
      </c>
      <c r="V333" s="243" t="e">
        <f t="shared" si="651"/>
        <v>#DIV/0!</v>
      </c>
      <c r="W333" s="243">
        <f t="shared" si="1011"/>
        <v>0</v>
      </c>
      <c r="X333" s="243">
        <f t="shared" si="1011"/>
        <v>0</v>
      </c>
      <c r="Y333" s="243" t="e">
        <f t="shared" si="991"/>
        <v>#DIV/0!</v>
      </c>
      <c r="Z333" s="243">
        <f t="shared" si="1012"/>
        <v>0</v>
      </c>
      <c r="AA333" s="243">
        <f t="shared" si="1012"/>
        <v>0</v>
      </c>
      <c r="AB333" s="243" t="e">
        <f t="shared" si="993"/>
        <v>#DIV/0!</v>
      </c>
      <c r="AC333" s="243">
        <f t="shared" si="1013"/>
        <v>0</v>
      </c>
      <c r="AD333" s="243">
        <f t="shared" si="1013"/>
        <v>0</v>
      </c>
      <c r="AE333" s="243" t="e">
        <f t="shared" si="995"/>
        <v>#DIV/0!</v>
      </c>
      <c r="AF333" s="243">
        <f t="shared" si="1014"/>
        <v>0</v>
      </c>
      <c r="AG333" s="243">
        <f t="shared" si="1014"/>
        <v>0</v>
      </c>
      <c r="AH333" s="243" t="e">
        <f t="shared" si="997"/>
        <v>#DIV/0!</v>
      </c>
      <c r="AI333" s="243">
        <f t="shared" si="1015"/>
        <v>0</v>
      </c>
      <c r="AJ333" s="243">
        <f t="shared" si="1015"/>
        <v>0</v>
      </c>
      <c r="AK333" s="243" t="e">
        <f t="shared" si="999"/>
        <v>#DIV/0!</v>
      </c>
      <c r="AL333" s="243">
        <f t="shared" si="1016"/>
        <v>0</v>
      </c>
      <c r="AM333" s="243">
        <f t="shared" si="1016"/>
        <v>0</v>
      </c>
      <c r="AN333" s="243" t="e">
        <f t="shared" si="1001"/>
        <v>#DIV/0!</v>
      </c>
      <c r="AO333" s="243">
        <f t="shared" si="1017"/>
        <v>8000</v>
      </c>
      <c r="AP333" s="243">
        <f t="shared" si="1017"/>
        <v>0</v>
      </c>
      <c r="AQ333" s="243">
        <f t="shared" si="1003"/>
        <v>0</v>
      </c>
      <c r="AR333" s="252"/>
    </row>
    <row r="334" spans="1:44" ht="31.2">
      <c r="A334" s="318"/>
      <c r="B334" s="318"/>
      <c r="C334" s="317"/>
      <c r="D334" s="243" t="s">
        <v>288</v>
      </c>
      <c r="E334" s="243">
        <f t="shared" si="1005"/>
        <v>0</v>
      </c>
      <c r="F334" s="243">
        <f t="shared" si="1004"/>
        <v>0</v>
      </c>
      <c r="G334" s="243" t="e">
        <f t="shared" si="646"/>
        <v>#DIV/0!</v>
      </c>
      <c r="H334" s="243">
        <f t="shared" si="1006"/>
        <v>0</v>
      </c>
      <c r="I334" s="243">
        <f t="shared" si="1006"/>
        <v>0</v>
      </c>
      <c r="J334" s="243" t="e">
        <f t="shared" si="647"/>
        <v>#DIV/0!</v>
      </c>
      <c r="K334" s="243">
        <f t="shared" si="1007"/>
        <v>0</v>
      </c>
      <c r="L334" s="243">
        <f t="shared" si="1007"/>
        <v>0</v>
      </c>
      <c r="M334" s="243" t="e">
        <f t="shared" si="648"/>
        <v>#DIV/0!</v>
      </c>
      <c r="N334" s="243">
        <f t="shared" si="1008"/>
        <v>0</v>
      </c>
      <c r="O334" s="243">
        <f t="shared" si="1008"/>
        <v>0</v>
      </c>
      <c r="P334" s="243" t="e">
        <f t="shared" si="649"/>
        <v>#DIV/0!</v>
      </c>
      <c r="Q334" s="243">
        <f t="shared" si="1009"/>
        <v>0</v>
      </c>
      <c r="R334" s="243">
        <f t="shared" si="1009"/>
        <v>0</v>
      </c>
      <c r="S334" s="243" t="e">
        <f t="shared" si="650"/>
        <v>#DIV/0!</v>
      </c>
      <c r="T334" s="243">
        <f t="shared" si="1010"/>
        <v>0</v>
      </c>
      <c r="U334" s="243">
        <f t="shared" si="1010"/>
        <v>0</v>
      </c>
      <c r="V334" s="243" t="e">
        <f t="shared" si="651"/>
        <v>#DIV/0!</v>
      </c>
      <c r="W334" s="243">
        <f t="shared" si="1011"/>
        <v>0</v>
      </c>
      <c r="X334" s="243">
        <f t="shared" si="1011"/>
        <v>0</v>
      </c>
      <c r="Y334" s="243" t="e">
        <f t="shared" si="991"/>
        <v>#DIV/0!</v>
      </c>
      <c r="Z334" s="243">
        <f t="shared" si="1012"/>
        <v>0</v>
      </c>
      <c r="AA334" s="243">
        <f t="shared" si="1012"/>
        <v>0</v>
      </c>
      <c r="AB334" s="243" t="e">
        <f t="shared" si="993"/>
        <v>#DIV/0!</v>
      </c>
      <c r="AC334" s="243">
        <f t="shared" si="1013"/>
        <v>0</v>
      </c>
      <c r="AD334" s="243">
        <f t="shared" si="1013"/>
        <v>0</v>
      </c>
      <c r="AE334" s="243" t="e">
        <f t="shared" si="995"/>
        <v>#DIV/0!</v>
      </c>
      <c r="AF334" s="243">
        <f t="shared" si="1014"/>
        <v>0</v>
      </c>
      <c r="AG334" s="243">
        <f t="shared" si="1014"/>
        <v>0</v>
      </c>
      <c r="AH334" s="243" t="e">
        <f t="shared" si="997"/>
        <v>#DIV/0!</v>
      </c>
      <c r="AI334" s="243">
        <f t="shared" si="1015"/>
        <v>0</v>
      </c>
      <c r="AJ334" s="243">
        <f t="shared" si="1015"/>
        <v>0</v>
      </c>
      <c r="AK334" s="243" t="e">
        <f t="shared" si="999"/>
        <v>#DIV/0!</v>
      </c>
      <c r="AL334" s="243">
        <f t="shared" si="1016"/>
        <v>0</v>
      </c>
      <c r="AM334" s="243">
        <f t="shared" si="1016"/>
        <v>0</v>
      </c>
      <c r="AN334" s="243" t="e">
        <f t="shared" si="1001"/>
        <v>#DIV/0!</v>
      </c>
      <c r="AO334" s="243">
        <f t="shared" si="1017"/>
        <v>0</v>
      </c>
      <c r="AP334" s="243">
        <f t="shared" si="1017"/>
        <v>0</v>
      </c>
      <c r="AQ334" s="243" t="e">
        <f t="shared" si="1003"/>
        <v>#DIV/0!</v>
      </c>
      <c r="AR334" s="252"/>
    </row>
    <row r="335" spans="1:44" ht="19.8" customHeight="1">
      <c r="A335" s="318" t="s">
        <v>574</v>
      </c>
      <c r="B335" s="318" t="s">
        <v>564</v>
      </c>
      <c r="C335" s="317" t="s">
        <v>318</v>
      </c>
      <c r="D335" s="243" t="s">
        <v>287</v>
      </c>
      <c r="E335" s="243">
        <f>E336+E337+E339</f>
        <v>977.8</v>
      </c>
      <c r="F335" s="243">
        <f t="shared" ref="F335" si="1018">F336+F337+F339</f>
        <v>0</v>
      </c>
      <c r="G335" s="243">
        <f t="shared" si="646"/>
        <v>0</v>
      </c>
      <c r="H335" s="243">
        <f t="shared" ref="H335:I335" si="1019">H336+H337+H339</f>
        <v>0</v>
      </c>
      <c r="I335" s="243">
        <f t="shared" si="1019"/>
        <v>0</v>
      </c>
      <c r="J335" s="243" t="e">
        <f t="shared" si="647"/>
        <v>#DIV/0!</v>
      </c>
      <c r="K335" s="243">
        <f t="shared" ref="K335:L335" si="1020">K336+K337+K339</f>
        <v>0</v>
      </c>
      <c r="L335" s="243">
        <f t="shared" si="1020"/>
        <v>0</v>
      </c>
      <c r="M335" s="243" t="e">
        <f t="shared" si="648"/>
        <v>#DIV/0!</v>
      </c>
      <c r="N335" s="243">
        <f t="shared" ref="N335:O335" si="1021">N336+N337+N339</f>
        <v>0</v>
      </c>
      <c r="O335" s="243">
        <f t="shared" si="1021"/>
        <v>0</v>
      </c>
      <c r="P335" s="243" t="e">
        <f t="shared" si="649"/>
        <v>#DIV/0!</v>
      </c>
      <c r="Q335" s="243">
        <f t="shared" ref="Q335:R335" si="1022">Q336+Q337+Q339</f>
        <v>0</v>
      </c>
      <c r="R335" s="243">
        <f t="shared" si="1022"/>
        <v>0</v>
      </c>
      <c r="S335" s="243" t="e">
        <f t="shared" si="650"/>
        <v>#DIV/0!</v>
      </c>
      <c r="T335" s="243">
        <f t="shared" ref="T335:U335" si="1023">T336+T337+T339</f>
        <v>0</v>
      </c>
      <c r="U335" s="243">
        <f t="shared" si="1023"/>
        <v>0</v>
      </c>
      <c r="V335" s="243" t="e">
        <f t="shared" si="651"/>
        <v>#DIV/0!</v>
      </c>
      <c r="W335" s="243">
        <f t="shared" ref="W335:X335" si="1024">W336+W337+W339</f>
        <v>0</v>
      </c>
      <c r="X335" s="243">
        <f t="shared" si="1024"/>
        <v>0</v>
      </c>
      <c r="Y335" s="243" t="e">
        <f t="shared" si="991"/>
        <v>#DIV/0!</v>
      </c>
      <c r="Z335" s="243">
        <f t="shared" ref="Z335:AA335" si="1025">Z336+Z337+Z339</f>
        <v>0</v>
      </c>
      <c r="AA335" s="243">
        <f t="shared" si="1025"/>
        <v>0</v>
      </c>
      <c r="AB335" s="243" t="e">
        <f t="shared" si="993"/>
        <v>#DIV/0!</v>
      </c>
      <c r="AC335" s="243">
        <f t="shared" ref="AC335:AD335" si="1026">AC336+AC337+AC339</f>
        <v>0</v>
      </c>
      <c r="AD335" s="243">
        <f t="shared" si="1026"/>
        <v>0</v>
      </c>
      <c r="AE335" s="243" t="e">
        <f t="shared" si="995"/>
        <v>#DIV/0!</v>
      </c>
      <c r="AF335" s="243">
        <f t="shared" ref="AF335:AG335" si="1027">AF336+AF337+AF339</f>
        <v>0</v>
      </c>
      <c r="AG335" s="243">
        <f t="shared" si="1027"/>
        <v>0</v>
      </c>
      <c r="AH335" s="243" t="e">
        <f t="shared" si="997"/>
        <v>#DIV/0!</v>
      </c>
      <c r="AI335" s="243">
        <f t="shared" ref="AI335:AJ335" si="1028">AI336+AI337+AI339</f>
        <v>0</v>
      </c>
      <c r="AJ335" s="243">
        <f t="shared" si="1028"/>
        <v>0</v>
      </c>
      <c r="AK335" s="243" t="e">
        <f t="shared" si="999"/>
        <v>#DIV/0!</v>
      </c>
      <c r="AL335" s="243">
        <f t="shared" ref="AL335:AM335" si="1029">AL336+AL337+AL339</f>
        <v>0</v>
      </c>
      <c r="AM335" s="243">
        <f t="shared" si="1029"/>
        <v>0</v>
      </c>
      <c r="AN335" s="243" t="e">
        <f t="shared" si="1001"/>
        <v>#DIV/0!</v>
      </c>
      <c r="AO335" s="243">
        <f t="shared" ref="AO335:AP335" si="1030">AO336+AO337+AO339</f>
        <v>977.8</v>
      </c>
      <c r="AP335" s="243">
        <f t="shared" si="1030"/>
        <v>0</v>
      </c>
      <c r="AQ335" s="243">
        <f>(AP335/AO335)*100</f>
        <v>0</v>
      </c>
      <c r="AR335" s="252"/>
    </row>
    <row r="336" spans="1:44" ht="31.2">
      <c r="A336" s="318"/>
      <c r="B336" s="318"/>
      <c r="C336" s="317"/>
      <c r="D336" s="243" t="s">
        <v>2</v>
      </c>
      <c r="E336" s="243">
        <f>H336+K336+N336+Q336+T336+W336+Z336+AC336+AF336+AI336+AL336+AO336</f>
        <v>0</v>
      </c>
      <c r="F336" s="243">
        <f t="shared" ref="F336:F337" si="1031">I336+L336+O336+R336+U336+X336+AA336+AD336+AG336+AJ336+AM336+AP336</f>
        <v>0</v>
      </c>
      <c r="G336" s="243" t="e">
        <f t="shared" si="646"/>
        <v>#DIV/0!</v>
      </c>
      <c r="H336" s="252">
        <v>0</v>
      </c>
      <c r="I336" s="252"/>
      <c r="J336" s="243" t="e">
        <f t="shared" si="647"/>
        <v>#DIV/0!</v>
      </c>
      <c r="K336" s="252">
        <v>0</v>
      </c>
      <c r="L336" s="252"/>
      <c r="M336" s="243" t="e">
        <f t="shared" si="648"/>
        <v>#DIV/0!</v>
      </c>
      <c r="N336" s="252">
        <v>0</v>
      </c>
      <c r="O336" s="252"/>
      <c r="P336" s="243" t="e">
        <f t="shared" si="649"/>
        <v>#DIV/0!</v>
      </c>
      <c r="Q336" s="252">
        <v>0</v>
      </c>
      <c r="R336" s="252"/>
      <c r="S336" s="243" t="e">
        <f t="shared" si="650"/>
        <v>#DIV/0!</v>
      </c>
      <c r="T336" s="252">
        <v>0</v>
      </c>
      <c r="U336" s="252"/>
      <c r="V336" s="243" t="e">
        <f t="shared" si="651"/>
        <v>#DIV/0!</v>
      </c>
      <c r="W336" s="252">
        <v>0</v>
      </c>
      <c r="X336" s="252"/>
      <c r="Y336" s="243" t="e">
        <f t="shared" si="991"/>
        <v>#DIV/0!</v>
      </c>
      <c r="Z336" s="252">
        <v>0</v>
      </c>
      <c r="AA336" s="252"/>
      <c r="AB336" s="243" t="e">
        <f t="shared" si="993"/>
        <v>#DIV/0!</v>
      </c>
      <c r="AC336" s="252">
        <v>0</v>
      </c>
      <c r="AD336" s="252"/>
      <c r="AE336" s="243" t="e">
        <f t="shared" si="995"/>
        <v>#DIV/0!</v>
      </c>
      <c r="AF336" s="252">
        <v>0</v>
      </c>
      <c r="AG336" s="252">
        <v>0</v>
      </c>
      <c r="AH336" s="243" t="e">
        <f t="shared" si="997"/>
        <v>#DIV/0!</v>
      </c>
      <c r="AI336" s="252">
        <v>0</v>
      </c>
      <c r="AJ336" s="252"/>
      <c r="AK336" s="243" t="e">
        <f t="shared" si="999"/>
        <v>#DIV/0!</v>
      </c>
      <c r="AL336" s="252">
        <v>0</v>
      </c>
      <c r="AM336" s="252"/>
      <c r="AN336" s="243" t="e">
        <f t="shared" si="1001"/>
        <v>#DIV/0!</v>
      </c>
      <c r="AO336" s="252">
        <v>0</v>
      </c>
      <c r="AP336" s="252"/>
      <c r="AQ336" s="243" t="e">
        <f>(AP336/AO336)*100</f>
        <v>#DIV/0!</v>
      </c>
      <c r="AR336" s="252"/>
    </row>
    <row r="337" spans="1:44" ht="15.6">
      <c r="A337" s="318"/>
      <c r="B337" s="318"/>
      <c r="C337" s="317"/>
      <c r="D337" s="243" t="s">
        <v>43</v>
      </c>
      <c r="E337" s="243">
        <f t="shared" ref="E337:F339" si="1032">H337+K337+N337+Q337+T337+W337+Z337+AC337+AF337+AI337+AL337+AO337</f>
        <v>977.8</v>
      </c>
      <c r="F337" s="243">
        <f t="shared" si="1031"/>
        <v>0</v>
      </c>
      <c r="G337" s="243">
        <f t="shared" si="646"/>
        <v>0</v>
      </c>
      <c r="H337" s="252">
        <v>0</v>
      </c>
      <c r="I337" s="252"/>
      <c r="J337" s="243" t="e">
        <f t="shared" si="647"/>
        <v>#DIV/0!</v>
      </c>
      <c r="K337" s="252">
        <v>0</v>
      </c>
      <c r="L337" s="252"/>
      <c r="M337" s="243" t="e">
        <f t="shared" si="648"/>
        <v>#DIV/0!</v>
      </c>
      <c r="N337" s="252">
        <v>0</v>
      </c>
      <c r="O337" s="252"/>
      <c r="P337" s="243" t="e">
        <f t="shared" si="649"/>
        <v>#DIV/0!</v>
      </c>
      <c r="Q337" s="252">
        <v>0</v>
      </c>
      <c r="R337" s="252"/>
      <c r="S337" s="243" t="e">
        <f t="shared" si="650"/>
        <v>#DIV/0!</v>
      </c>
      <c r="T337" s="252">
        <v>0</v>
      </c>
      <c r="U337" s="252"/>
      <c r="V337" s="243" t="e">
        <f t="shared" si="651"/>
        <v>#DIV/0!</v>
      </c>
      <c r="W337" s="252">
        <v>0</v>
      </c>
      <c r="X337" s="252"/>
      <c r="Y337" s="243" t="e">
        <f t="shared" si="991"/>
        <v>#DIV/0!</v>
      </c>
      <c r="Z337" s="252">
        <v>0</v>
      </c>
      <c r="AA337" s="252"/>
      <c r="AB337" s="243" t="e">
        <f t="shared" si="993"/>
        <v>#DIV/0!</v>
      </c>
      <c r="AC337" s="252">
        <v>0</v>
      </c>
      <c r="AD337" s="252"/>
      <c r="AE337" s="243" t="e">
        <f t="shared" si="995"/>
        <v>#DIV/0!</v>
      </c>
      <c r="AF337" s="252">
        <v>0</v>
      </c>
      <c r="AG337" s="252">
        <v>0</v>
      </c>
      <c r="AH337" s="243" t="e">
        <f t="shared" si="997"/>
        <v>#DIV/0!</v>
      </c>
      <c r="AI337" s="252">
        <v>0</v>
      </c>
      <c r="AJ337" s="252"/>
      <c r="AK337" s="243" t="e">
        <f t="shared" si="999"/>
        <v>#DIV/0!</v>
      </c>
      <c r="AL337" s="252">
        <v>0</v>
      </c>
      <c r="AM337" s="252"/>
      <c r="AN337" s="243" t="e">
        <f t="shared" si="1001"/>
        <v>#DIV/0!</v>
      </c>
      <c r="AO337" s="252">
        <v>977.8</v>
      </c>
      <c r="AP337" s="252"/>
      <c r="AQ337" s="243">
        <f>(AP337/AO337)*100</f>
        <v>0</v>
      </c>
      <c r="AR337" s="252"/>
    </row>
    <row r="338" spans="1:44" ht="46.8">
      <c r="A338" s="318"/>
      <c r="B338" s="318"/>
      <c r="C338" s="317"/>
      <c r="D338" s="243" t="s">
        <v>283</v>
      </c>
      <c r="E338" s="243">
        <f t="shared" si="1032"/>
        <v>793</v>
      </c>
      <c r="F338" s="243">
        <f t="shared" ref="F338" si="1033">I338+L338+O338+R338+U338+X338+AA338+AD338+AG338+AJ338+AP338</f>
        <v>0</v>
      </c>
      <c r="G338" s="243">
        <f t="shared" si="646"/>
        <v>0</v>
      </c>
      <c r="H338" s="252">
        <v>0</v>
      </c>
      <c r="I338" s="252"/>
      <c r="J338" s="243" t="e">
        <f t="shared" si="647"/>
        <v>#DIV/0!</v>
      </c>
      <c r="K338" s="252">
        <v>0</v>
      </c>
      <c r="L338" s="252"/>
      <c r="M338" s="243" t="e">
        <f t="shared" si="648"/>
        <v>#DIV/0!</v>
      </c>
      <c r="N338" s="252">
        <v>0</v>
      </c>
      <c r="O338" s="252"/>
      <c r="P338" s="243" t="e">
        <f t="shared" si="649"/>
        <v>#DIV/0!</v>
      </c>
      <c r="Q338" s="252">
        <v>0</v>
      </c>
      <c r="R338" s="252"/>
      <c r="S338" s="243" t="e">
        <f t="shared" si="650"/>
        <v>#DIV/0!</v>
      </c>
      <c r="T338" s="252">
        <v>0</v>
      </c>
      <c r="U338" s="252"/>
      <c r="V338" s="243" t="e">
        <f t="shared" si="651"/>
        <v>#DIV/0!</v>
      </c>
      <c r="W338" s="252">
        <v>0</v>
      </c>
      <c r="X338" s="252"/>
      <c r="Y338" s="243" t="e">
        <f t="shared" si="991"/>
        <v>#DIV/0!</v>
      </c>
      <c r="Z338" s="252">
        <v>0</v>
      </c>
      <c r="AA338" s="252"/>
      <c r="AB338" s="243" t="e">
        <f t="shared" si="993"/>
        <v>#DIV/0!</v>
      </c>
      <c r="AC338" s="252">
        <v>0</v>
      </c>
      <c r="AD338" s="252"/>
      <c r="AE338" s="243" t="e">
        <f t="shared" si="995"/>
        <v>#DIV/0!</v>
      </c>
      <c r="AF338" s="252">
        <v>0</v>
      </c>
      <c r="AG338" s="252">
        <v>0</v>
      </c>
      <c r="AH338" s="243" t="e">
        <f t="shared" si="997"/>
        <v>#DIV/0!</v>
      </c>
      <c r="AI338" s="252">
        <v>0</v>
      </c>
      <c r="AJ338" s="252"/>
      <c r="AK338" s="243" t="e">
        <f t="shared" si="999"/>
        <v>#DIV/0!</v>
      </c>
      <c r="AL338" s="252">
        <v>0</v>
      </c>
      <c r="AM338" s="252"/>
      <c r="AN338" s="243" t="e">
        <f t="shared" si="1001"/>
        <v>#DIV/0!</v>
      </c>
      <c r="AO338" s="252">
        <v>793</v>
      </c>
      <c r="AP338" s="243"/>
      <c r="AQ338" s="243"/>
      <c r="AR338" s="252"/>
    </row>
    <row r="339" spans="1:44" ht="31.2">
      <c r="A339" s="318"/>
      <c r="B339" s="318"/>
      <c r="C339" s="317"/>
      <c r="D339" s="243" t="s">
        <v>288</v>
      </c>
      <c r="E339" s="243">
        <f t="shared" si="1032"/>
        <v>0</v>
      </c>
      <c r="F339" s="243">
        <f t="shared" si="1032"/>
        <v>0</v>
      </c>
      <c r="G339" s="243" t="e">
        <f t="shared" si="646"/>
        <v>#DIV/0!</v>
      </c>
      <c r="H339" s="252">
        <v>0</v>
      </c>
      <c r="I339" s="252"/>
      <c r="J339" s="243" t="e">
        <f t="shared" si="647"/>
        <v>#DIV/0!</v>
      </c>
      <c r="K339" s="252">
        <v>0</v>
      </c>
      <c r="L339" s="252"/>
      <c r="M339" s="243" t="e">
        <f t="shared" si="648"/>
        <v>#DIV/0!</v>
      </c>
      <c r="N339" s="252">
        <v>0</v>
      </c>
      <c r="O339" s="252"/>
      <c r="P339" s="243" t="e">
        <f t="shared" si="649"/>
        <v>#DIV/0!</v>
      </c>
      <c r="Q339" s="252">
        <v>0</v>
      </c>
      <c r="R339" s="252"/>
      <c r="S339" s="243" t="e">
        <f t="shared" si="650"/>
        <v>#DIV/0!</v>
      </c>
      <c r="T339" s="252">
        <v>0</v>
      </c>
      <c r="U339" s="252"/>
      <c r="V339" s="243" t="e">
        <f t="shared" si="651"/>
        <v>#DIV/0!</v>
      </c>
      <c r="W339" s="252">
        <v>0</v>
      </c>
      <c r="X339" s="252"/>
      <c r="Y339" s="243" t="e">
        <f t="shared" si="991"/>
        <v>#DIV/0!</v>
      </c>
      <c r="Z339" s="252">
        <v>0</v>
      </c>
      <c r="AA339" s="252"/>
      <c r="AB339" s="243" t="e">
        <f t="shared" si="993"/>
        <v>#DIV/0!</v>
      </c>
      <c r="AC339" s="252">
        <v>0</v>
      </c>
      <c r="AD339" s="252"/>
      <c r="AE339" s="243" t="e">
        <f t="shared" si="995"/>
        <v>#DIV/0!</v>
      </c>
      <c r="AF339" s="252">
        <v>0</v>
      </c>
      <c r="AG339" s="252">
        <v>0</v>
      </c>
      <c r="AH339" s="243" t="e">
        <f t="shared" si="997"/>
        <v>#DIV/0!</v>
      </c>
      <c r="AI339" s="252">
        <v>0</v>
      </c>
      <c r="AJ339" s="252"/>
      <c r="AK339" s="243" t="e">
        <f t="shared" si="999"/>
        <v>#DIV/0!</v>
      </c>
      <c r="AL339" s="252">
        <v>0</v>
      </c>
      <c r="AM339" s="252"/>
      <c r="AN339" s="243" t="e">
        <f t="shared" si="1001"/>
        <v>#DIV/0!</v>
      </c>
      <c r="AO339" s="252">
        <v>0</v>
      </c>
      <c r="AP339" s="252"/>
      <c r="AQ339" s="243" t="e">
        <f>(AP339/AO339)*100</f>
        <v>#DIV/0!</v>
      </c>
      <c r="AR339" s="252"/>
    </row>
    <row r="340" spans="1:44" ht="19.8" customHeight="1">
      <c r="A340" s="318" t="s">
        <v>575</v>
      </c>
      <c r="B340" s="318" t="s">
        <v>576</v>
      </c>
      <c r="C340" s="317" t="s">
        <v>318</v>
      </c>
      <c r="D340" s="243" t="s">
        <v>287</v>
      </c>
      <c r="E340" s="243">
        <f>E341+E342+E344</f>
        <v>2217.6</v>
      </c>
      <c r="F340" s="243">
        <f t="shared" ref="F340" si="1034">F341+F342+F344</f>
        <v>0</v>
      </c>
      <c r="G340" s="243">
        <f t="shared" si="646"/>
        <v>0</v>
      </c>
      <c r="H340" s="243">
        <f t="shared" ref="H340:I340" si="1035">H341+H342+H344</f>
        <v>0</v>
      </c>
      <c r="I340" s="243">
        <f t="shared" si="1035"/>
        <v>0</v>
      </c>
      <c r="J340" s="243" t="e">
        <f t="shared" si="647"/>
        <v>#DIV/0!</v>
      </c>
      <c r="K340" s="243">
        <f t="shared" ref="K340:L340" si="1036">K341+K342+K344</f>
        <v>0</v>
      </c>
      <c r="L340" s="243">
        <f t="shared" si="1036"/>
        <v>0</v>
      </c>
      <c r="M340" s="243" t="e">
        <f t="shared" si="648"/>
        <v>#DIV/0!</v>
      </c>
      <c r="N340" s="243">
        <f t="shared" ref="N340:O340" si="1037">N341+N342+N344</f>
        <v>0</v>
      </c>
      <c r="O340" s="243">
        <f t="shared" si="1037"/>
        <v>0</v>
      </c>
      <c r="P340" s="243" t="e">
        <f t="shared" si="649"/>
        <v>#DIV/0!</v>
      </c>
      <c r="Q340" s="243">
        <f t="shared" ref="Q340:R340" si="1038">Q341+Q342+Q344</f>
        <v>0</v>
      </c>
      <c r="R340" s="243">
        <f t="shared" si="1038"/>
        <v>0</v>
      </c>
      <c r="S340" s="243" t="e">
        <f t="shared" si="650"/>
        <v>#DIV/0!</v>
      </c>
      <c r="T340" s="243">
        <f t="shared" ref="T340:U340" si="1039">T341+T342+T344</f>
        <v>0</v>
      </c>
      <c r="U340" s="243">
        <f t="shared" si="1039"/>
        <v>0</v>
      </c>
      <c r="V340" s="243" t="e">
        <f t="shared" si="651"/>
        <v>#DIV/0!</v>
      </c>
      <c r="W340" s="243">
        <f t="shared" ref="W340:X340" si="1040">W341+W342+W344</f>
        <v>0</v>
      </c>
      <c r="X340" s="243">
        <f t="shared" si="1040"/>
        <v>0</v>
      </c>
      <c r="Y340" s="243" t="e">
        <f t="shared" si="991"/>
        <v>#DIV/0!</v>
      </c>
      <c r="Z340" s="243">
        <f t="shared" ref="Z340:AA340" si="1041">Z341+Z342+Z344</f>
        <v>0</v>
      </c>
      <c r="AA340" s="243">
        <f t="shared" si="1041"/>
        <v>0</v>
      </c>
      <c r="AB340" s="243" t="e">
        <f t="shared" si="993"/>
        <v>#DIV/0!</v>
      </c>
      <c r="AC340" s="243">
        <f t="shared" ref="AC340:AD340" si="1042">AC341+AC342+AC344</f>
        <v>0</v>
      </c>
      <c r="AD340" s="243">
        <f t="shared" si="1042"/>
        <v>0</v>
      </c>
      <c r="AE340" s="243" t="e">
        <f t="shared" si="995"/>
        <v>#DIV/0!</v>
      </c>
      <c r="AF340" s="243">
        <f t="shared" ref="AF340:AG340" si="1043">AF341+AF342+AF344</f>
        <v>0</v>
      </c>
      <c r="AG340" s="243">
        <f t="shared" si="1043"/>
        <v>0</v>
      </c>
      <c r="AH340" s="243" t="e">
        <f t="shared" si="997"/>
        <v>#DIV/0!</v>
      </c>
      <c r="AI340" s="243">
        <f t="shared" ref="AI340:AJ340" si="1044">AI341+AI342+AI344</f>
        <v>0</v>
      </c>
      <c r="AJ340" s="243">
        <f t="shared" si="1044"/>
        <v>0</v>
      </c>
      <c r="AK340" s="243" t="e">
        <f t="shared" si="999"/>
        <v>#DIV/0!</v>
      </c>
      <c r="AL340" s="243">
        <f t="shared" ref="AL340:AM340" si="1045">AL341+AL342+AL344</f>
        <v>0</v>
      </c>
      <c r="AM340" s="243">
        <f t="shared" si="1045"/>
        <v>0</v>
      </c>
      <c r="AN340" s="243" t="e">
        <f t="shared" si="1001"/>
        <v>#DIV/0!</v>
      </c>
      <c r="AO340" s="243">
        <f t="shared" ref="AO340:AP340" si="1046">AO341+AO342+AO344</f>
        <v>2217.6</v>
      </c>
      <c r="AP340" s="243">
        <f t="shared" si="1046"/>
        <v>0</v>
      </c>
      <c r="AQ340" s="243">
        <f>(AP340/AO340)*100</f>
        <v>0</v>
      </c>
      <c r="AR340" s="252"/>
    </row>
    <row r="341" spans="1:44" ht="31.2">
      <c r="A341" s="318"/>
      <c r="B341" s="318"/>
      <c r="C341" s="317"/>
      <c r="D341" s="243" t="s">
        <v>2</v>
      </c>
      <c r="E341" s="243">
        <f>H341+K341+N341+Q341+T341+W341+Z341+AC341+AF341+AI341+AL341+AO341</f>
        <v>0</v>
      </c>
      <c r="F341" s="243">
        <f t="shared" ref="F341:F342" si="1047">I341+L341+O341+R341+U341+X341+AA341+AD341+AG341+AJ341+AM341+AP341</f>
        <v>0</v>
      </c>
      <c r="G341" s="243" t="e">
        <f t="shared" si="646"/>
        <v>#DIV/0!</v>
      </c>
      <c r="H341" s="252">
        <v>0</v>
      </c>
      <c r="I341" s="252"/>
      <c r="J341" s="243" t="e">
        <f t="shared" si="647"/>
        <v>#DIV/0!</v>
      </c>
      <c r="K341" s="252">
        <v>0</v>
      </c>
      <c r="L341" s="252"/>
      <c r="M341" s="243" t="e">
        <f t="shared" si="648"/>
        <v>#DIV/0!</v>
      </c>
      <c r="N341" s="252">
        <v>0</v>
      </c>
      <c r="O341" s="252"/>
      <c r="P341" s="243" t="e">
        <f t="shared" si="649"/>
        <v>#DIV/0!</v>
      </c>
      <c r="Q341" s="252">
        <v>0</v>
      </c>
      <c r="R341" s="252"/>
      <c r="S341" s="243" t="e">
        <f t="shared" si="650"/>
        <v>#DIV/0!</v>
      </c>
      <c r="T341" s="252">
        <v>0</v>
      </c>
      <c r="U341" s="252"/>
      <c r="V341" s="243" t="e">
        <f t="shared" si="651"/>
        <v>#DIV/0!</v>
      </c>
      <c r="W341" s="252">
        <v>0</v>
      </c>
      <c r="X341" s="252"/>
      <c r="Y341" s="243" t="e">
        <f t="shared" si="991"/>
        <v>#DIV/0!</v>
      </c>
      <c r="Z341" s="252">
        <v>0</v>
      </c>
      <c r="AA341" s="252"/>
      <c r="AB341" s="243" t="e">
        <f t="shared" si="993"/>
        <v>#DIV/0!</v>
      </c>
      <c r="AC341" s="252">
        <v>0</v>
      </c>
      <c r="AD341" s="252"/>
      <c r="AE341" s="243" t="e">
        <f t="shared" si="995"/>
        <v>#DIV/0!</v>
      </c>
      <c r="AF341" s="252">
        <v>0</v>
      </c>
      <c r="AG341" s="252">
        <v>0</v>
      </c>
      <c r="AH341" s="243" t="e">
        <f t="shared" si="997"/>
        <v>#DIV/0!</v>
      </c>
      <c r="AI341" s="252">
        <v>0</v>
      </c>
      <c r="AJ341" s="252"/>
      <c r="AK341" s="243" t="e">
        <f t="shared" si="999"/>
        <v>#DIV/0!</v>
      </c>
      <c r="AL341" s="252">
        <v>0</v>
      </c>
      <c r="AM341" s="252"/>
      <c r="AN341" s="243" t="e">
        <f t="shared" si="1001"/>
        <v>#DIV/0!</v>
      </c>
      <c r="AO341" s="252">
        <v>0</v>
      </c>
      <c r="AP341" s="252"/>
      <c r="AQ341" s="243" t="e">
        <f>(AP341/AO341)*100</f>
        <v>#DIV/0!</v>
      </c>
      <c r="AR341" s="252"/>
    </row>
    <row r="342" spans="1:44" ht="15.6">
      <c r="A342" s="318"/>
      <c r="B342" s="318"/>
      <c r="C342" s="317"/>
      <c r="D342" s="243" t="s">
        <v>43</v>
      </c>
      <c r="E342" s="243">
        <f t="shared" ref="E342:F344" si="1048">H342+K342+N342+Q342+T342+W342+Z342+AC342+AF342+AI342+AL342+AO342</f>
        <v>2217.6</v>
      </c>
      <c r="F342" s="243">
        <f t="shared" si="1047"/>
        <v>0</v>
      </c>
      <c r="G342" s="243">
        <f t="shared" si="646"/>
        <v>0</v>
      </c>
      <c r="H342" s="252">
        <v>0</v>
      </c>
      <c r="I342" s="252"/>
      <c r="J342" s="243" t="e">
        <f t="shared" si="647"/>
        <v>#DIV/0!</v>
      </c>
      <c r="K342" s="252">
        <v>0</v>
      </c>
      <c r="L342" s="252"/>
      <c r="M342" s="243" t="e">
        <f t="shared" si="648"/>
        <v>#DIV/0!</v>
      </c>
      <c r="N342" s="252">
        <v>0</v>
      </c>
      <c r="O342" s="252"/>
      <c r="P342" s="243" t="e">
        <f t="shared" si="649"/>
        <v>#DIV/0!</v>
      </c>
      <c r="Q342" s="252">
        <v>0</v>
      </c>
      <c r="R342" s="252"/>
      <c r="S342" s="243" t="e">
        <f t="shared" si="650"/>
        <v>#DIV/0!</v>
      </c>
      <c r="T342" s="252">
        <v>0</v>
      </c>
      <c r="U342" s="252"/>
      <c r="V342" s="243" t="e">
        <f t="shared" si="651"/>
        <v>#DIV/0!</v>
      </c>
      <c r="W342" s="252">
        <v>0</v>
      </c>
      <c r="X342" s="252"/>
      <c r="Y342" s="243" t="e">
        <f t="shared" si="991"/>
        <v>#DIV/0!</v>
      </c>
      <c r="Z342" s="252">
        <v>0</v>
      </c>
      <c r="AA342" s="252"/>
      <c r="AB342" s="243" t="e">
        <f t="shared" si="993"/>
        <v>#DIV/0!</v>
      </c>
      <c r="AC342" s="252">
        <v>0</v>
      </c>
      <c r="AD342" s="252"/>
      <c r="AE342" s="243" t="e">
        <f t="shared" si="995"/>
        <v>#DIV/0!</v>
      </c>
      <c r="AF342" s="252">
        <v>0</v>
      </c>
      <c r="AG342" s="252">
        <v>0</v>
      </c>
      <c r="AH342" s="243" t="e">
        <f t="shared" si="997"/>
        <v>#DIV/0!</v>
      </c>
      <c r="AI342" s="252">
        <v>0</v>
      </c>
      <c r="AJ342" s="252"/>
      <c r="AK342" s="243" t="e">
        <f t="shared" si="999"/>
        <v>#DIV/0!</v>
      </c>
      <c r="AL342" s="252">
        <v>0</v>
      </c>
      <c r="AM342" s="252"/>
      <c r="AN342" s="243" t="e">
        <f t="shared" si="1001"/>
        <v>#DIV/0!</v>
      </c>
      <c r="AO342" s="252">
        <v>2217.6</v>
      </c>
      <c r="AP342" s="252"/>
      <c r="AQ342" s="243">
        <f>(AP342/AO342)*100</f>
        <v>0</v>
      </c>
      <c r="AR342" s="252"/>
    </row>
    <row r="343" spans="1:44" ht="46.8">
      <c r="A343" s="318"/>
      <c r="B343" s="318"/>
      <c r="C343" s="317"/>
      <c r="D343" s="243" t="s">
        <v>283</v>
      </c>
      <c r="E343" s="243">
        <f t="shared" si="1048"/>
        <v>1207</v>
      </c>
      <c r="F343" s="243">
        <f t="shared" ref="F343" si="1049">I343+L343+O343+R343+U343+X343+AA343+AD343+AG343+AJ343+AP343</f>
        <v>0</v>
      </c>
      <c r="G343" s="243">
        <f t="shared" si="646"/>
        <v>0</v>
      </c>
      <c r="H343" s="252">
        <v>0</v>
      </c>
      <c r="I343" s="252"/>
      <c r="J343" s="243" t="e">
        <f t="shared" si="647"/>
        <v>#DIV/0!</v>
      </c>
      <c r="K343" s="252">
        <v>0</v>
      </c>
      <c r="L343" s="252"/>
      <c r="M343" s="243" t="e">
        <f t="shared" si="648"/>
        <v>#DIV/0!</v>
      </c>
      <c r="N343" s="252">
        <v>0</v>
      </c>
      <c r="O343" s="252"/>
      <c r="P343" s="243" t="e">
        <f t="shared" si="649"/>
        <v>#DIV/0!</v>
      </c>
      <c r="Q343" s="252">
        <v>0</v>
      </c>
      <c r="R343" s="252"/>
      <c r="S343" s="243" t="e">
        <f t="shared" si="650"/>
        <v>#DIV/0!</v>
      </c>
      <c r="T343" s="252">
        <v>0</v>
      </c>
      <c r="U343" s="252"/>
      <c r="V343" s="243" t="e">
        <f t="shared" si="651"/>
        <v>#DIV/0!</v>
      </c>
      <c r="W343" s="252">
        <v>0</v>
      </c>
      <c r="X343" s="252"/>
      <c r="Y343" s="243" t="e">
        <f t="shared" si="991"/>
        <v>#DIV/0!</v>
      </c>
      <c r="Z343" s="252">
        <v>0</v>
      </c>
      <c r="AA343" s="252"/>
      <c r="AB343" s="243" t="e">
        <f t="shared" si="993"/>
        <v>#DIV/0!</v>
      </c>
      <c r="AC343" s="252">
        <v>0</v>
      </c>
      <c r="AD343" s="252"/>
      <c r="AE343" s="243" t="e">
        <f t="shared" si="995"/>
        <v>#DIV/0!</v>
      </c>
      <c r="AF343" s="252">
        <v>0</v>
      </c>
      <c r="AG343" s="252">
        <v>0</v>
      </c>
      <c r="AH343" s="243" t="e">
        <f t="shared" si="997"/>
        <v>#DIV/0!</v>
      </c>
      <c r="AI343" s="252">
        <v>0</v>
      </c>
      <c r="AJ343" s="252"/>
      <c r="AK343" s="243" t="e">
        <f t="shared" si="999"/>
        <v>#DIV/0!</v>
      </c>
      <c r="AL343" s="252">
        <v>0</v>
      </c>
      <c r="AM343" s="252"/>
      <c r="AN343" s="243" t="e">
        <f t="shared" si="1001"/>
        <v>#DIV/0!</v>
      </c>
      <c r="AO343" s="252">
        <v>1207</v>
      </c>
      <c r="AP343" s="243"/>
      <c r="AQ343" s="243"/>
      <c r="AR343" s="252"/>
    </row>
    <row r="344" spans="1:44" ht="31.2">
      <c r="A344" s="318"/>
      <c r="B344" s="318"/>
      <c r="C344" s="317"/>
      <c r="D344" s="243" t="s">
        <v>288</v>
      </c>
      <c r="E344" s="243">
        <f t="shared" si="1048"/>
        <v>0</v>
      </c>
      <c r="F344" s="243">
        <f t="shared" si="1048"/>
        <v>0</v>
      </c>
      <c r="G344" s="243" t="e">
        <f t="shared" si="646"/>
        <v>#DIV/0!</v>
      </c>
      <c r="H344" s="252">
        <v>0</v>
      </c>
      <c r="I344" s="252"/>
      <c r="J344" s="243" t="e">
        <f t="shared" si="647"/>
        <v>#DIV/0!</v>
      </c>
      <c r="K344" s="252">
        <v>0</v>
      </c>
      <c r="L344" s="252"/>
      <c r="M344" s="243" t="e">
        <f t="shared" si="648"/>
        <v>#DIV/0!</v>
      </c>
      <c r="N344" s="252">
        <v>0</v>
      </c>
      <c r="O344" s="252"/>
      <c r="P344" s="243" t="e">
        <f t="shared" si="649"/>
        <v>#DIV/0!</v>
      </c>
      <c r="Q344" s="252">
        <v>0</v>
      </c>
      <c r="R344" s="252"/>
      <c r="S344" s="243" t="e">
        <f t="shared" si="650"/>
        <v>#DIV/0!</v>
      </c>
      <c r="T344" s="252">
        <v>0</v>
      </c>
      <c r="U344" s="252"/>
      <c r="V344" s="243" t="e">
        <f t="shared" si="651"/>
        <v>#DIV/0!</v>
      </c>
      <c r="W344" s="252">
        <v>0</v>
      </c>
      <c r="X344" s="252"/>
      <c r="Y344" s="243" t="e">
        <f t="shared" si="991"/>
        <v>#DIV/0!</v>
      </c>
      <c r="Z344" s="252">
        <v>0</v>
      </c>
      <c r="AA344" s="252"/>
      <c r="AB344" s="243" t="e">
        <f t="shared" si="993"/>
        <v>#DIV/0!</v>
      </c>
      <c r="AC344" s="252">
        <v>0</v>
      </c>
      <c r="AD344" s="252"/>
      <c r="AE344" s="243" t="e">
        <f t="shared" si="995"/>
        <v>#DIV/0!</v>
      </c>
      <c r="AF344" s="252">
        <v>0</v>
      </c>
      <c r="AG344" s="252">
        <v>0</v>
      </c>
      <c r="AH344" s="243" t="e">
        <f t="shared" si="997"/>
        <v>#DIV/0!</v>
      </c>
      <c r="AI344" s="252">
        <v>0</v>
      </c>
      <c r="AJ344" s="252"/>
      <c r="AK344" s="243" t="e">
        <f t="shared" si="999"/>
        <v>#DIV/0!</v>
      </c>
      <c r="AL344" s="252">
        <v>0</v>
      </c>
      <c r="AM344" s="252"/>
      <c r="AN344" s="243" t="e">
        <f t="shared" si="1001"/>
        <v>#DIV/0!</v>
      </c>
      <c r="AO344" s="252">
        <v>0</v>
      </c>
      <c r="AP344" s="252"/>
      <c r="AQ344" s="243" t="e">
        <f>(AP344/AO344)*100</f>
        <v>#DIV/0!</v>
      </c>
      <c r="AR344" s="252"/>
    </row>
    <row r="345" spans="1:44" ht="19.8" customHeight="1">
      <c r="A345" s="314" t="s">
        <v>577</v>
      </c>
      <c r="B345" s="318" t="s">
        <v>578</v>
      </c>
      <c r="C345" s="317" t="s">
        <v>318</v>
      </c>
      <c r="D345" s="243" t="s">
        <v>287</v>
      </c>
      <c r="E345" s="243">
        <f>E346+E347+E349</f>
        <v>1931</v>
      </c>
      <c r="F345" s="243">
        <f t="shared" ref="F345" si="1050">F346+F347+F349</f>
        <v>0</v>
      </c>
      <c r="G345" s="243">
        <f t="shared" si="646"/>
        <v>0</v>
      </c>
      <c r="H345" s="243">
        <f t="shared" ref="H345:I345" si="1051">H346+H347+H349</f>
        <v>0</v>
      </c>
      <c r="I345" s="243">
        <f t="shared" si="1051"/>
        <v>0</v>
      </c>
      <c r="J345" s="243" t="e">
        <f t="shared" si="647"/>
        <v>#DIV/0!</v>
      </c>
      <c r="K345" s="243">
        <f t="shared" ref="K345:L345" si="1052">K346+K347+K349</f>
        <v>0</v>
      </c>
      <c r="L345" s="243">
        <f t="shared" si="1052"/>
        <v>0</v>
      </c>
      <c r="M345" s="243" t="e">
        <f t="shared" si="648"/>
        <v>#DIV/0!</v>
      </c>
      <c r="N345" s="243">
        <f t="shared" ref="N345:O345" si="1053">N346+N347+N349</f>
        <v>0</v>
      </c>
      <c r="O345" s="243">
        <f t="shared" si="1053"/>
        <v>0</v>
      </c>
      <c r="P345" s="243" t="e">
        <f t="shared" si="649"/>
        <v>#DIV/0!</v>
      </c>
      <c r="Q345" s="243">
        <f t="shared" ref="Q345:R345" si="1054">Q346+Q347+Q349</f>
        <v>0</v>
      </c>
      <c r="R345" s="243">
        <f t="shared" si="1054"/>
        <v>0</v>
      </c>
      <c r="S345" s="243" t="e">
        <f t="shared" si="650"/>
        <v>#DIV/0!</v>
      </c>
      <c r="T345" s="243">
        <f t="shared" ref="T345:U345" si="1055">T346+T347+T349</f>
        <v>0</v>
      </c>
      <c r="U345" s="243">
        <f t="shared" si="1055"/>
        <v>0</v>
      </c>
      <c r="V345" s="243" t="e">
        <f t="shared" si="651"/>
        <v>#DIV/0!</v>
      </c>
      <c r="W345" s="243">
        <f t="shared" ref="W345:X345" si="1056">W346+W347+W349</f>
        <v>0</v>
      </c>
      <c r="X345" s="243">
        <f t="shared" si="1056"/>
        <v>0</v>
      </c>
      <c r="Y345" s="243" t="e">
        <f t="shared" si="991"/>
        <v>#DIV/0!</v>
      </c>
      <c r="Z345" s="243">
        <f t="shared" ref="Z345:AA345" si="1057">Z346+Z347+Z349</f>
        <v>0</v>
      </c>
      <c r="AA345" s="243">
        <f t="shared" si="1057"/>
        <v>0</v>
      </c>
      <c r="AB345" s="243" t="e">
        <f t="shared" si="993"/>
        <v>#DIV/0!</v>
      </c>
      <c r="AC345" s="243">
        <f t="shared" ref="AC345:AD345" si="1058">AC346+AC347+AC349</f>
        <v>0</v>
      </c>
      <c r="AD345" s="243">
        <f t="shared" si="1058"/>
        <v>0</v>
      </c>
      <c r="AE345" s="243" t="e">
        <f t="shared" si="995"/>
        <v>#DIV/0!</v>
      </c>
      <c r="AF345" s="243">
        <f t="shared" ref="AF345:AG345" si="1059">AF346+AF347+AF349</f>
        <v>0</v>
      </c>
      <c r="AG345" s="243">
        <f t="shared" si="1059"/>
        <v>0</v>
      </c>
      <c r="AH345" s="243" t="e">
        <f t="shared" si="997"/>
        <v>#DIV/0!</v>
      </c>
      <c r="AI345" s="243">
        <f t="shared" ref="AI345:AJ345" si="1060">AI346+AI347+AI349</f>
        <v>0</v>
      </c>
      <c r="AJ345" s="243">
        <f t="shared" si="1060"/>
        <v>0</v>
      </c>
      <c r="AK345" s="243" t="e">
        <f t="shared" si="999"/>
        <v>#DIV/0!</v>
      </c>
      <c r="AL345" s="243">
        <f t="shared" ref="AL345:AM345" si="1061">AL346+AL347+AL349</f>
        <v>0</v>
      </c>
      <c r="AM345" s="243">
        <f t="shared" si="1061"/>
        <v>0</v>
      </c>
      <c r="AN345" s="243" t="e">
        <f t="shared" si="1001"/>
        <v>#DIV/0!</v>
      </c>
      <c r="AO345" s="243">
        <f t="shared" ref="AO345:AP345" si="1062">AO346+AO347+AO349</f>
        <v>1931</v>
      </c>
      <c r="AP345" s="243">
        <f t="shared" si="1062"/>
        <v>0</v>
      </c>
      <c r="AQ345" s="243">
        <f>(AP345/AO345)*100</f>
        <v>0</v>
      </c>
      <c r="AR345" s="252"/>
    </row>
    <row r="346" spans="1:44" ht="31.2">
      <c r="A346" s="315"/>
      <c r="B346" s="318"/>
      <c r="C346" s="317"/>
      <c r="D346" s="243" t="s">
        <v>2</v>
      </c>
      <c r="E346" s="243">
        <f>H346+K346+N346+Q346+T346+W346+Z346+AC346+AF346+AI346+AL346+AO346</f>
        <v>0</v>
      </c>
      <c r="F346" s="243">
        <f t="shared" ref="F346:F347" si="1063">I346+L346+O346+R346+U346+X346+AA346+AD346+AG346+AJ346+AM346+AP346</f>
        <v>0</v>
      </c>
      <c r="G346" s="243" t="e">
        <f t="shared" si="646"/>
        <v>#DIV/0!</v>
      </c>
      <c r="H346" s="252"/>
      <c r="I346" s="252"/>
      <c r="J346" s="243" t="e">
        <f t="shared" si="647"/>
        <v>#DIV/0!</v>
      </c>
      <c r="K346" s="252"/>
      <c r="L346" s="252"/>
      <c r="M346" s="243" t="e">
        <f t="shared" si="648"/>
        <v>#DIV/0!</v>
      </c>
      <c r="N346" s="252"/>
      <c r="O346" s="252"/>
      <c r="P346" s="243" t="e">
        <f t="shared" si="649"/>
        <v>#DIV/0!</v>
      </c>
      <c r="Q346" s="252"/>
      <c r="R346" s="252"/>
      <c r="S346" s="243" t="e">
        <f t="shared" si="650"/>
        <v>#DIV/0!</v>
      </c>
      <c r="T346" s="252"/>
      <c r="U346" s="252"/>
      <c r="V346" s="243" t="e">
        <f t="shared" si="651"/>
        <v>#DIV/0!</v>
      </c>
      <c r="W346" s="252"/>
      <c r="X346" s="252"/>
      <c r="Y346" s="243" t="e">
        <f t="shared" si="991"/>
        <v>#DIV/0!</v>
      </c>
      <c r="Z346" s="252"/>
      <c r="AA346" s="252"/>
      <c r="AB346" s="243" t="e">
        <f t="shared" si="993"/>
        <v>#DIV/0!</v>
      </c>
      <c r="AC346" s="252"/>
      <c r="AD346" s="252"/>
      <c r="AE346" s="243" t="e">
        <f t="shared" si="995"/>
        <v>#DIV/0!</v>
      </c>
      <c r="AF346" s="252">
        <v>0</v>
      </c>
      <c r="AG346" s="252">
        <v>0</v>
      </c>
      <c r="AH346" s="243" t="e">
        <f t="shared" si="997"/>
        <v>#DIV/0!</v>
      </c>
      <c r="AI346" s="252"/>
      <c r="AJ346" s="252"/>
      <c r="AK346" s="243" t="e">
        <f t="shared" si="999"/>
        <v>#DIV/0!</v>
      </c>
      <c r="AL346" s="252"/>
      <c r="AM346" s="252"/>
      <c r="AN346" s="243" t="e">
        <f t="shared" si="1001"/>
        <v>#DIV/0!</v>
      </c>
      <c r="AO346" s="252"/>
      <c r="AP346" s="252"/>
      <c r="AQ346" s="243" t="e">
        <f>(AP346/AO346)*100</f>
        <v>#DIV/0!</v>
      </c>
      <c r="AR346" s="252"/>
    </row>
    <row r="347" spans="1:44" ht="16.05" customHeight="1">
      <c r="A347" s="315"/>
      <c r="B347" s="318"/>
      <c r="C347" s="317"/>
      <c r="D347" s="243" t="s">
        <v>43</v>
      </c>
      <c r="E347" s="243">
        <f t="shared" ref="E347:F349" si="1064">H347+K347+N347+Q347+T347+W347+Z347+AC347+AF347+AI347+AL347+AO347</f>
        <v>1931</v>
      </c>
      <c r="F347" s="243">
        <f t="shared" si="1063"/>
        <v>0</v>
      </c>
      <c r="G347" s="243">
        <f t="shared" si="646"/>
        <v>0</v>
      </c>
      <c r="H347" s="252"/>
      <c r="I347" s="252"/>
      <c r="J347" s="243" t="e">
        <f t="shared" si="647"/>
        <v>#DIV/0!</v>
      </c>
      <c r="K347" s="252"/>
      <c r="L347" s="252"/>
      <c r="M347" s="243" t="e">
        <f t="shared" si="648"/>
        <v>#DIV/0!</v>
      </c>
      <c r="N347" s="252"/>
      <c r="O347" s="252"/>
      <c r="P347" s="243" t="e">
        <f t="shared" si="649"/>
        <v>#DIV/0!</v>
      </c>
      <c r="Q347" s="252"/>
      <c r="R347" s="252"/>
      <c r="S347" s="243" t="e">
        <f t="shared" si="650"/>
        <v>#DIV/0!</v>
      </c>
      <c r="T347" s="252"/>
      <c r="U347" s="252"/>
      <c r="V347" s="243" t="e">
        <f t="shared" si="651"/>
        <v>#DIV/0!</v>
      </c>
      <c r="W347" s="252"/>
      <c r="X347" s="252"/>
      <c r="Y347" s="243"/>
      <c r="Z347" s="252"/>
      <c r="AA347" s="252"/>
      <c r="AB347" s="243"/>
      <c r="AC347" s="252"/>
      <c r="AD347" s="252"/>
      <c r="AE347" s="243"/>
      <c r="AF347" s="252">
        <v>0</v>
      </c>
      <c r="AG347" s="252">
        <v>0</v>
      </c>
      <c r="AH347" s="243" t="e">
        <f t="shared" si="997"/>
        <v>#DIV/0!</v>
      </c>
      <c r="AI347" s="252">
        <v>0</v>
      </c>
      <c r="AJ347" s="252"/>
      <c r="AK347" s="243" t="e">
        <f t="shared" si="999"/>
        <v>#DIV/0!</v>
      </c>
      <c r="AL347" s="252"/>
      <c r="AM347" s="252"/>
      <c r="AN347" s="243" t="e">
        <f t="shared" si="1001"/>
        <v>#DIV/0!</v>
      </c>
      <c r="AO347" s="252">
        <v>1931</v>
      </c>
      <c r="AP347" s="252"/>
      <c r="AQ347" s="243">
        <f>(AP347/AO347)*100</f>
        <v>0</v>
      </c>
      <c r="AR347" s="252"/>
    </row>
    <row r="348" spans="1:44" ht="46.8">
      <c r="A348" s="315"/>
      <c r="B348" s="318"/>
      <c r="C348" s="317"/>
      <c r="D348" s="243" t="s">
        <v>283</v>
      </c>
      <c r="E348" s="243">
        <f t="shared" si="1064"/>
        <v>1931</v>
      </c>
      <c r="F348" s="243">
        <f t="shared" ref="F348" si="1065">I348+L348+O348+R348+U348+X348+AA348+AD348+AG348+AJ348+AP348</f>
        <v>0</v>
      </c>
      <c r="G348" s="243">
        <f t="shared" si="646"/>
        <v>0</v>
      </c>
      <c r="H348" s="252"/>
      <c r="I348" s="252"/>
      <c r="J348" s="243" t="e">
        <f t="shared" si="647"/>
        <v>#DIV/0!</v>
      </c>
      <c r="K348" s="252"/>
      <c r="L348" s="252"/>
      <c r="M348" s="243" t="e">
        <f t="shared" si="648"/>
        <v>#DIV/0!</v>
      </c>
      <c r="N348" s="252"/>
      <c r="O348" s="252"/>
      <c r="P348" s="243" t="e">
        <f t="shared" si="649"/>
        <v>#DIV/0!</v>
      </c>
      <c r="Q348" s="252"/>
      <c r="R348" s="252"/>
      <c r="S348" s="243" t="e">
        <f t="shared" si="650"/>
        <v>#DIV/0!</v>
      </c>
      <c r="T348" s="252"/>
      <c r="U348" s="252"/>
      <c r="V348" s="243" t="e">
        <f t="shared" si="651"/>
        <v>#DIV/0!</v>
      </c>
      <c r="W348" s="252"/>
      <c r="X348" s="252"/>
      <c r="Y348" s="243" t="e">
        <f t="shared" ref="Y348:Y370" si="1066">(X348/W348)*100</f>
        <v>#DIV/0!</v>
      </c>
      <c r="Z348" s="252"/>
      <c r="AA348" s="252"/>
      <c r="AB348" s="243" t="e">
        <f t="shared" ref="AB348:AB370" si="1067">(AA348/Z348)*100</f>
        <v>#DIV/0!</v>
      </c>
      <c r="AC348" s="252"/>
      <c r="AD348" s="252"/>
      <c r="AE348" s="243" t="e">
        <f t="shared" ref="AE348:AE370" si="1068">(AD348/AC348)*100</f>
        <v>#DIV/0!</v>
      </c>
      <c r="AF348" s="252">
        <v>0</v>
      </c>
      <c r="AG348" s="252">
        <v>0</v>
      </c>
      <c r="AH348" s="243" t="e">
        <f t="shared" si="997"/>
        <v>#DIV/0!</v>
      </c>
      <c r="AI348" s="252"/>
      <c r="AJ348" s="252"/>
      <c r="AK348" s="243" t="e">
        <f t="shared" si="999"/>
        <v>#DIV/0!</v>
      </c>
      <c r="AL348" s="252"/>
      <c r="AM348" s="252"/>
      <c r="AN348" s="243" t="e">
        <f t="shared" si="1001"/>
        <v>#DIV/0!</v>
      </c>
      <c r="AO348" s="252">
        <v>1931</v>
      </c>
      <c r="AP348" s="243"/>
      <c r="AQ348" s="243"/>
      <c r="AR348" s="252"/>
    </row>
    <row r="349" spans="1:44" ht="31.2">
      <c r="A349" s="316"/>
      <c r="B349" s="318"/>
      <c r="C349" s="317"/>
      <c r="D349" s="243" t="s">
        <v>288</v>
      </c>
      <c r="E349" s="243">
        <f t="shared" si="1064"/>
        <v>0</v>
      </c>
      <c r="F349" s="243">
        <f t="shared" si="1064"/>
        <v>0</v>
      </c>
      <c r="G349" s="243" t="e">
        <f t="shared" si="646"/>
        <v>#DIV/0!</v>
      </c>
      <c r="H349" s="252"/>
      <c r="I349" s="252"/>
      <c r="J349" s="243" t="e">
        <f t="shared" si="647"/>
        <v>#DIV/0!</v>
      </c>
      <c r="K349" s="252"/>
      <c r="L349" s="252"/>
      <c r="M349" s="243" t="e">
        <f t="shared" si="648"/>
        <v>#DIV/0!</v>
      </c>
      <c r="N349" s="252"/>
      <c r="O349" s="252"/>
      <c r="P349" s="243" t="e">
        <f t="shared" si="649"/>
        <v>#DIV/0!</v>
      </c>
      <c r="Q349" s="252"/>
      <c r="R349" s="252"/>
      <c r="S349" s="243" t="e">
        <f t="shared" si="650"/>
        <v>#DIV/0!</v>
      </c>
      <c r="T349" s="252"/>
      <c r="U349" s="252"/>
      <c r="V349" s="243" t="e">
        <f t="shared" si="651"/>
        <v>#DIV/0!</v>
      </c>
      <c r="W349" s="252"/>
      <c r="X349" s="252"/>
      <c r="Y349" s="243" t="e">
        <f t="shared" si="1066"/>
        <v>#DIV/0!</v>
      </c>
      <c r="Z349" s="252"/>
      <c r="AA349" s="252"/>
      <c r="AB349" s="243" t="e">
        <f t="shared" si="1067"/>
        <v>#DIV/0!</v>
      </c>
      <c r="AC349" s="252"/>
      <c r="AD349" s="252"/>
      <c r="AE349" s="243" t="e">
        <f t="shared" si="1068"/>
        <v>#DIV/0!</v>
      </c>
      <c r="AF349" s="252">
        <v>0</v>
      </c>
      <c r="AG349" s="252">
        <v>0</v>
      </c>
      <c r="AH349" s="243" t="e">
        <f t="shared" si="997"/>
        <v>#DIV/0!</v>
      </c>
      <c r="AI349" s="252"/>
      <c r="AJ349" s="252"/>
      <c r="AK349" s="243" t="e">
        <f t="shared" si="999"/>
        <v>#DIV/0!</v>
      </c>
      <c r="AL349" s="252"/>
      <c r="AM349" s="252"/>
      <c r="AN349" s="243" t="e">
        <f t="shared" si="1001"/>
        <v>#DIV/0!</v>
      </c>
      <c r="AO349" s="252"/>
      <c r="AP349" s="252"/>
      <c r="AQ349" s="243" t="e">
        <f>(AP349/AO349)*100</f>
        <v>#DIV/0!</v>
      </c>
      <c r="AR349" s="252"/>
    </row>
    <row r="350" spans="1:44" ht="19.8" customHeight="1">
      <c r="A350" s="314" t="s">
        <v>579</v>
      </c>
      <c r="B350" s="318" t="s">
        <v>580</v>
      </c>
      <c r="C350" s="317" t="s">
        <v>318</v>
      </c>
      <c r="D350" s="243" t="s">
        <v>287</v>
      </c>
      <c r="E350" s="243">
        <f>E351+E352+E354</f>
        <v>2645.7</v>
      </c>
      <c r="F350" s="243">
        <f t="shared" ref="F350" si="1069">F351+F352+F354</f>
        <v>0</v>
      </c>
      <c r="G350" s="243">
        <f t="shared" si="646"/>
        <v>0</v>
      </c>
      <c r="H350" s="243">
        <f t="shared" ref="H350:I350" si="1070">H351+H352+H354</f>
        <v>0</v>
      </c>
      <c r="I350" s="243">
        <f t="shared" si="1070"/>
        <v>0</v>
      </c>
      <c r="J350" s="243" t="e">
        <f t="shared" si="647"/>
        <v>#DIV/0!</v>
      </c>
      <c r="K350" s="243">
        <f t="shared" ref="K350:L350" si="1071">K351+K352+K354</f>
        <v>0</v>
      </c>
      <c r="L350" s="243">
        <f t="shared" si="1071"/>
        <v>0</v>
      </c>
      <c r="M350" s="243" t="e">
        <f t="shared" si="648"/>
        <v>#DIV/0!</v>
      </c>
      <c r="N350" s="243">
        <f t="shared" ref="N350:O350" si="1072">N351+N352+N354</f>
        <v>0</v>
      </c>
      <c r="O350" s="243">
        <f t="shared" si="1072"/>
        <v>0</v>
      </c>
      <c r="P350" s="243" t="e">
        <f t="shared" si="649"/>
        <v>#DIV/0!</v>
      </c>
      <c r="Q350" s="243">
        <f t="shared" ref="Q350:R350" si="1073">Q351+Q352+Q354</f>
        <v>0</v>
      </c>
      <c r="R350" s="243">
        <f t="shared" si="1073"/>
        <v>0</v>
      </c>
      <c r="S350" s="243" t="e">
        <f t="shared" si="650"/>
        <v>#DIV/0!</v>
      </c>
      <c r="T350" s="243">
        <f t="shared" ref="T350:U350" si="1074">T351+T352+T354</f>
        <v>0</v>
      </c>
      <c r="U350" s="243">
        <f t="shared" si="1074"/>
        <v>0</v>
      </c>
      <c r="V350" s="243" t="e">
        <f t="shared" si="651"/>
        <v>#DIV/0!</v>
      </c>
      <c r="W350" s="243">
        <f t="shared" ref="W350:X350" si="1075">W351+W352+W354</f>
        <v>0</v>
      </c>
      <c r="X350" s="243">
        <f t="shared" si="1075"/>
        <v>0</v>
      </c>
      <c r="Y350" s="243" t="e">
        <f t="shared" si="1066"/>
        <v>#DIV/0!</v>
      </c>
      <c r="Z350" s="243">
        <f t="shared" ref="Z350:AA350" si="1076">Z351+Z352+Z354</f>
        <v>0</v>
      </c>
      <c r="AA350" s="243">
        <f t="shared" si="1076"/>
        <v>0</v>
      </c>
      <c r="AB350" s="243" t="e">
        <f t="shared" si="1067"/>
        <v>#DIV/0!</v>
      </c>
      <c r="AC350" s="243">
        <f t="shared" ref="AC350:AD350" si="1077">AC351+AC352+AC354</f>
        <v>0</v>
      </c>
      <c r="AD350" s="243">
        <f t="shared" si="1077"/>
        <v>0</v>
      </c>
      <c r="AE350" s="243" t="e">
        <f t="shared" si="1068"/>
        <v>#DIV/0!</v>
      </c>
      <c r="AF350" s="243">
        <f t="shared" ref="AF350:AG350" si="1078">AF351+AF352+AF354</f>
        <v>0</v>
      </c>
      <c r="AG350" s="243">
        <f t="shared" si="1078"/>
        <v>0</v>
      </c>
      <c r="AH350" s="243" t="e">
        <f t="shared" si="997"/>
        <v>#DIV/0!</v>
      </c>
      <c r="AI350" s="243">
        <f t="shared" ref="AI350:AJ350" si="1079">AI351+AI352+AI354</f>
        <v>0</v>
      </c>
      <c r="AJ350" s="243">
        <f t="shared" si="1079"/>
        <v>0</v>
      </c>
      <c r="AK350" s="243" t="e">
        <f t="shared" si="999"/>
        <v>#DIV/0!</v>
      </c>
      <c r="AL350" s="243">
        <f t="shared" ref="AL350:AM350" si="1080">AL351+AL352+AL354</f>
        <v>0</v>
      </c>
      <c r="AM350" s="243">
        <f t="shared" si="1080"/>
        <v>0</v>
      </c>
      <c r="AN350" s="243" t="e">
        <f t="shared" si="1001"/>
        <v>#DIV/0!</v>
      </c>
      <c r="AO350" s="243">
        <f t="shared" ref="AO350:AP350" si="1081">AO351+AO352+AO354</f>
        <v>2645.7</v>
      </c>
      <c r="AP350" s="243">
        <f t="shared" si="1081"/>
        <v>0</v>
      </c>
      <c r="AQ350" s="243">
        <f>(AP350/AO350)*100</f>
        <v>0</v>
      </c>
      <c r="AR350" s="252"/>
    </row>
    <row r="351" spans="1:44" ht="31.2">
      <c r="A351" s="315"/>
      <c r="B351" s="318"/>
      <c r="C351" s="317"/>
      <c r="D351" s="243" t="s">
        <v>2</v>
      </c>
      <c r="E351" s="243">
        <f>H351+K351+N351+Q351+T351+W351+Z351+AC351+AF351+AI351+AL351+AO351</f>
        <v>0</v>
      </c>
      <c r="F351" s="243">
        <f t="shared" ref="F351:F352" si="1082">I351+L351+O351+R351+U351+X351+AA351+AD351+AG351+AJ351+AM351+AP351</f>
        <v>0</v>
      </c>
      <c r="G351" s="243" t="e">
        <f t="shared" si="646"/>
        <v>#DIV/0!</v>
      </c>
      <c r="H351" s="252">
        <v>0</v>
      </c>
      <c r="I351" s="252"/>
      <c r="J351" s="243" t="e">
        <f t="shared" si="647"/>
        <v>#DIV/0!</v>
      </c>
      <c r="K351" s="252">
        <v>0</v>
      </c>
      <c r="L351" s="252"/>
      <c r="M351" s="243" t="e">
        <f t="shared" si="648"/>
        <v>#DIV/0!</v>
      </c>
      <c r="N351" s="252">
        <v>0</v>
      </c>
      <c r="O351" s="252"/>
      <c r="P351" s="243" t="e">
        <f t="shared" si="649"/>
        <v>#DIV/0!</v>
      </c>
      <c r="Q351" s="252">
        <v>0</v>
      </c>
      <c r="R351" s="252"/>
      <c r="S351" s="243" t="e">
        <f t="shared" si="650"/>
        <v>#DIV/0!</v>
      </c>
      <c r="T351" s="252">
        <v>0</v>
      </c>
      <c r="U351" s="252"/>
      <c r="V351" s="243" t="e">
        <f t="shared" si="651"/>
        <v>#DIV/0!</v>
      </c>
      <c r="W351" s="252">
        <v>0</v>
      </c>
      <c r="X351" s="252"/>
      <c r="Y351" s="243" t="e">
        <f t="shared" si="1066"/>
        <v>#DIV/0!</v>
      </c>
      <c r="Z351" s="252">
        <v>0</v>
      </c>
      <c r="AA351" s="252"/>
      <c r="AB351" s="243" t="e">
        <f t="shared" si="1067"/>
        <v>#DIV/0!</v>
      </c>
      <c r="AC351" s="252">
        <v>0</v>
      </c>
      <c r="AD351" s="252"/>
      <c r="AE351" s="243" t="e">
        <f t="shared" si="1068"/>
        <v>#DIV/0!</v>
      </c>
      <c r="AF351" s="252">
        <v>0</v>
      </c>
      <c r="AG351" s="252">
        <v>0</v>
      </c>
      <c r="AH351" s="243" t="e">
        <f t="shared" si="997"/>
        <v>#DIV/0!</v>
      </c>
      <c r="AI351" s="252">
        <v>0</v>
      </c>
      <c r="AJ351" s="252"/>
      <c r="AK351" s="243" t="e">
        <f t="shared" si="999"/>
        <v>#DIV/0!</v>
      </c>
      <c r="AL351" s="252">
        <v>0</v>
      </c>
      <c r="AM351" s="252"/>
      <c r="AN351" s="243" t="e">
        <f t="shared" si="1001"/>
        <v>#DIV/0!</v>
      </c>
      <c r="AO351" s="252">
        <v>0</v>
      </c>
      <c r="AP351" s="252"/>
      <c r="AQ351" s="243" t="e">
        <f>(AP351/AO351)*100</f>
        <v>#DIV/0!</v>
      </c>
      <c r="AR351" s="252"/>
    </row>
    <row r="352" spans="1:44" ht="16.05" customHeight="1">
      <c r="A352" s="315"/>
      <c r="B352" s="318"/>
      <c r="C352" s="317"/>
      <c r="D352" s="243" t="s">
        <v>43</v>
      </c>
      <c r="E352" s="243">
        <f t="shared" ref="E352:F354" si="1083">H352+K352+N352+Q352+T352+W352+Z352+AC352+AF352+AI352+AL352+AO352</f>
        <v>2645.7</v>
      </c>
      <c r="F352" s="243">
        <f t="shared" si="1082"/>
        <v>0</v>
      </c>
      <c r="G352" s="243">
        <f t="shared" si="646"/>
        <v>0</v>
      </c>
      <c r="H352" s="252">
        <v>0</v>
      </c>
      <c r="I352" s="252"/>
      <c r="J352" s="243" t="e">
        <f t="shared" si="647"/>
        <v>#DIV/0!</v>
      </c>
      <c r="K352" s="252">
        <v>0</v>
      </c>
      <c r="L352" s="252"/>
      <c r="M352" s="243" t="e">
        <f t="shared" si="648"/>
        <v>#DIV/0!</v>
      </c>
      <c r="N352" s="252">
        <v>0</v>
      </c>
      <c r="O352" s="252">
        <v>0</v>
      </c>
      <c r="P352" s="243" t="e">
        <f t="shared" si="649"/>
        <v>#DIV/0!</v>
      </c>
      <c r="Q352" s="252">
        <v>0</v>
      </c>
      <c r="R352" s="252"/>
      <c r="S352" s="243" t="e">
        <f t="shared" si="650"/>
        <v>#DIV/0!</v>
      </c>
      <c r="T352" s="252">
        <v>0</v>
      </c>
      <c r="U352" s="252"/>
      <c r="V352" s="243" t="e">
        <f t="shared" si="651"/>
        <v>#DIV/0!</v>
      </c>
      <c r="W352" s="252">
        <v>0</v>
      </c>
      <c r="X352" s="252"/>
      <c r="Y352" s="243" t="e">
        <f t="shared" si="1066"/>
        <v>#DIV/0!</v>
      </c>
      <c r="Z352" s="252">
        <v>0</v>
      </c>
      <c r="AA352" s="252"/>
      <c r="AB352" s="243" t="e">
        <f t="shared" si="1067"/>
        <v>#DIV/0!</v>
      </c>
      <c r="AC352" s="252">
        <v>0</v>
      </c>
      <c r="AD352" s="252"/>
      <c r="AE352" s="243" t="e">
        <f t="shared" si="1068"/>
        <v>#DIV/0!</v>
      </c>
      <c r="AF352" s="252">
        <v>0</v>
      </c>
      <c r="AG352" s="252">
        <v>0</v>
      </c>
      <c r="AH352" s="243" t="e">
        <f t="shared" si="997"/>
        <v>#DIV/0!</v>
      </c>
      <c r="AI352" s="252">
        <v>0</v>
      </c>
      <c r="AJ352" s="252"/>
      <c r="AK352" s="243" t="e">
        <f t="shared" si="999"/>
        <v>#DIV/0!</v>
      </c>
      <c r="AL352" s="252">
        <v>0</v>
      </c>
      <c r="AM352" s="252"/>
      <c r="AN352" s="243" t="e">
        <f t="shared" si="1001"/>
        <v>#DIV/0!</v>
      </c>
      <c r="AO352" s="252">
        <v>2645.7</v>
      </c>
      <c r="AP352" s="252"/>
      <c r="AQ352" s="243">
        <f>(AP352/AO352)*100</f>
        <v>0</v>
      </c>
      <c r="AR352" s="252"/>
    </row>
    <row r="353" spans="1:44" ht="46.8">
      <c r="A353" s="315"/>
      <c r="B353" s="318"/>
      <c r="C353" s="317"/>
      <c r="D353" s="243" t="s">
        <v>283</v>
      </c>
      <c r="E353" s="243">
        <f t="shared" si="1083"/>
        <v>1495</v>
      </c>
      <c r="F353" s="243">
        <f t="shared" ref="F353" si="1084">I353+L353+O353+R353+U353+X353+AA353+AD353+AG353+AJ353+AP353</f>
        <v>0</v>
      </c>
      <c r="G353" s="243">
        <f t="shared" si="646"/>
        <v>0</v>
      </c>
      <c r="H353" s="252">
        <v>0</v>
      </c>
      <c r="I353" s="252"/>
      <c r="J353" s="243" t="e">
        <f t="shared" si="647"/>
        <v>#DIV/0!</v>
      </c>
      <c r="K353" s="252">
        <v>0</v>
      </c>
      <c r="L353" s="252"/>
      <c r="M353" s="243" t="e">
        <f t="shared" si="648"/>
        <v>#DIV/0!</v>
      </c>
      <c r="N353" s="252">
        <v>0</v>
      </c>
      <c r="O353" s="252"/>
      <c r="P353" s="243" t="e">
        <f t="shared" si="649"/>
        <v>#DIV/0!</v>
      </c>
      <c r="Q353" s="252">
        <v>0</v>
      </c>
      <c r="R353" s="252"/>
      <c r="S353" s="243" t="e">
        <f t="shared" si="650"/>
        <v>#DIV/0!</v>
      </c>
      <c r="T353" s="252">
        <v>0</v>
      </c>
      <c r="U353" s="252"/>
      <c r="V353" s="243" t="e">
        <f t="shared" si="651"/>
        <v>#DIV/0!</v>
      </c>
      <c r="W353" s="252">
        <v>0</v>
      </c>
      <c r="X353" s="252"/>
      <c r="Y353" s="243" t="e">
        <f t="shared" si="1066"/>
        <v>#DIV/0!</v>
      </c>
      <c r="Z353" s="252">
        <v>0</v>
      </c>
      <c r="AA353" s="252"/>
      <c r="AB353" s="243" t="e">
        <f t="shared" si="1067"/>
        <v>#DIV/0!</v>
      </c>
      <c r="AC353" s="252">
        <v>0</v>
      </c>
      <c r="AD353" s="252"/>
      <c r="AE353" s="243" t="e">
        <f t="shared" si="1068"/>
        <v>#DIV/0!</v>
      </c>
      <c r="AF353" s="252">
        <v>0</v>
      </c>
      <c r="AG353" s="252">
        <v>0</v>
      </c>
      <c r="AH353" s="243" t="e">
        <f t="shared" si="997"/>
        <v>#DIV/0!</v>
      </c>
      <c r="AI353" s="252">
        <v>0</v>
      </c>
      <c r="AJ353" s="252"/>
      <c r="AK353" s="243" t="e">
        <f t="shared" si="999"/>
        <v>#DIV/0!</v>
      </c>
      <c r="AL353" s="252">
        <v>0</v>
      </c>
      <c r="AM353" s="252"/>
      <c r="AN353" s="243" t="e">
        <f t="shared" si="1001"/>
        <v>#DIV/0!</v>
      </c>
      <c r="AO353" s="252">
        <v>1495</v>
      </c>
      <c r="AP353" s="243"/>
      <c r="AQ353" s="243"/>
      <c r="AR353" s="252"/>
    </row>
    <row r="354" spans="1:44" ht="31.2">
      <c r="A354" s="316"/>
      <c r="B354" s="318"/>
      <c r="C354" s="317"/>
      <c r="D354" s="243" t="s">
        <v>288</v>
      </c>
      <c r="E354" s="243">
        <f t="shared" si="1083"/>
        <v>0</v>
      </c>
      <c r="F354" s="243">
        <f t="shared" si="1083"/>
        <v>0</v>
      </c>
      <c r="G354" s="243" t="e">
        <f t="shared" si="646"/>
        <v>#DIV/0!</v>
      </c>
      <c r="H354" s="252">
        <v>0</v>
      </c>
      <c r="I354" s="252"/>
      <c r="J354" s="243" t="e">
        <f t="shared" si="647"/>
        <v>#DIV/0!</v>
      </c>
      <c r="K354" s="252">
        <v>0</v>
      </c>
      <c r="L354" s="252"/>
      <c r="M354" s="243" t="e">
        <f t="shared" si="648"/>
        <v>#DIV/0!</v>
      </c>
      <c r="N354" s="252">
        <v>0</v>
      </c>
      <c r="O354" s="252"/>
      <c r="P354" s="243" t="e">
        <f t="shared" si="649"/>
        <v>#DIV/0!</v>
      </c>
      <c r="Q354" s="252">
        <v>0</v>
      </c>
      <c r="R354" s="252"/>
      <c r="S354" s="243" t="e">
        <f t="shared" si="650"/>
        <v>#DIV/0!</v>
      </c>
      <c r="T354" s="252">
        <v>0</v>
      </c>
      <c r="U354" s="252"/>
      <c r="V354" s="243" t="e">
        <f t="shared" si="651"/>
        <v>#DIV/0!</v>
      </c>
      <c r="W354" s="252">
        <v>0</v>
      </c>
      <c r="X354" s="252"/>
      <c r="Y354" s="243" t="e">
        <f t="shared" si="1066"/>
        <v>#DIV/0!</v>
      </c>
      <c r="Z354" s="252">
        <v>0</v>
      </c>
      <c r="AA354" s="252"/>
      <c r="AB354" s="243" t="e">
        <f t="shared" si="1067"/>
        <v>#DIV/0!</v>
      </c>
      <c r="AC354" s="252">
        <v>0</v>
      </c>
      <c r="AD354" s="252"/>
      <c r="AE354" s="243" t="e">
        <f t="shared" si="1068"/>
        <v>#DIV/0!</v>
      </c>
      <c r="AF354" s="252">
        <v>0</v>
      </c>
      <c r="AG354" s="252">
        <v>0</v>
      </c>
      <c r="AH354" s="243" t="e">
        <f t="shared" si="997"/>
        <v>#DIV/0!</v>
      </c>
      <c r="AI354" s="252">
        <v>0</v>
      </c>
      <c r="AJ354" s="252"/>
      <c r="AK354" s="243" t="e">
        <f t="shared" si="999"/>
        <v>#DIV/0!</v>
      </c>
      <c r="AL354" s="252">
        <v>0</v>
      </c>
      <c r="AM354" s="252"/>
      <c r="AN354" s="243" t="e">
        <f t="shared" si="1001"/>
        <v>#DIV/0!</v>
      </c>
      <c r="AO354" s="252">
        <v>0</v>
      </c>
      <c r="AP354" s="252"/>
      <c r="AQ354" s="243" t="e">
        <f>(AP354/AO354)*100</f>
        <v>#DIV/0!</v>
      </c>
      <c r="AR354" s="252"/>
    </row>
    <row r="355" spans="1:44" ht="16.05" customHeight="1">
      <c r="A355" s="314" t="s">
        <v>581</v>
      </c>
      <c r="B355" s="318" t="s">
        <v>546</v>
      </c>
      <c r="C355" s="317" t="s">
        <v>318</v>
      </c>
      <c r="D355" s="243" t="s">
        <v>287</v>
      </c>
      <c r="E355" s="243">
        <f>E356+E357+E359</f>
        <v>8363.4</v>
      </c>
      <c r="F355" s="243">
        <f t="shared" ref="F355" si="1085">F356+F357+F359</f>
        <v>0</v>
      </c>
      <c r="G355" s="243">
        <f t="shared" si="646"/>
        <v>0</v>
      </c>
      <c r="H355" s="243">
        <f t="shared" ref="H355:I355" si="1086">H356+H357+H359</f>
        <v>0</v>
      </c>
      <c r="I355" s="243">
        <f t="shared" si="1086"/>
        <v>0</v>
      </c>
      <c r="J355" s="243" t="e">
        <f t="shared" si="647"/>
        <v>#DIV/0!</v>
      </c>
      <c r="K355" s="243">
        <f t="shared" ref="K355:L355" si="1087">K356+K357+K359</f>
        <v>0</v>
      </c>
      <c r="L355" s="243">
        <f t="shared" si="1087"/>
        <v>0</v>
      </c>
      <c r="M355" s="243" t="e">
        <f t="shared" si="648"/>
        <v>#DIV/0!</v>
      </c>
      <c r="N355" s="243">
        <f t="shared" ref="N355:O355" si="1088">N356+N357+N359</f>
        <v>0</v>
      </c>
      <c r="O355" s="243">
        <f t="shared" si="1088"/>
        <v>0</v>
      </c>
      <c r="P355" s="243" t="e">
        <f t="shared" si="649"/>
        <v>#DIV/0!</v>
      </c>
      <c r="Q355" s="243">
        <f t="shared" ref="Q355:R355" si="1089">Q356+Q357+Q359</f>
        <v>0</v>
      </c>
      <c r="R355" s="243">
        <f t="shared" si="1089"/>
        <v>0</v>
      </c>
      <c r="S355" s="243" t="e">
        <f t="shared" si="650"/>
        <v>#DIV/0!</v>
      </c>
      <c r="T355" s="243">
        <f t="shared" ref="T355:U355" si="1090">T356+T357+T359</f>
        <v>0</v>
      </c>
      <c r="U355" s="243">
        <f t="shared" si="1090"/>
        <v>0</v>
      </c>
      <c r="V355" s="243" t="e">
        <f t="shared" si="651"/>
        <v>#DIV/0!</v>
      </c>
      <c r="W355" s="243">
        <f t="shared" ref="W355:X355" si="1091">W356+W357+W359</f>
        <v>0</v>
      </c>
      <c r="X355" s="243">
        <f t="shared" si="1091"/>
        <v>0</v>
      </c>
      <c r="Y355" s="243" t="e">
        <f t="shared" si="1066"/>
        <v>#DIV/0!</v>
      </c>
      <c r="Z355" s="243">
        <f t="shared" ref="Z355:AA355" si="1092">Z356+Z357+Z359</f>
        <v>0</v>
      </c>
      <c r="AA355" s="243">
        <f t="shared" si="1092"/>
        <v>0</v>
      </c>
      <c r="AB355" s="243" t="e">
        <f t="shared" si="1067"/>
        <v>#DIV/0!</v>
      </c>
      <c r="AC355" s="243">
        <f t="shared" ref="AC355:AD355" si="1093">AC356+AC357+AC359</f>
        <v>0</v>
      </c>
      <c r="AD355" s="243">
        <f t="shared" si="1093"/>
        <v>0</v>
      </c>
      <c r="AE355" s="243" t="e">
        <f t="shared" si="1068"/>
        <v>#DIV/0!</v>
      </c>
      <c r="AF355" s="243">
        <f t="shared" ref="AF355:AG355" si="1094">AF356+AF357+AF359</f>
        <v>0</v>
      </c>
      <c r="AG355" s="243">
        <f t="shared" si="1094"/>
        <v>0</v>
      </c>
      <c r="AH355" s="243" t="e">
        <f t="shared" si="997"/>
        <v>#DIV/0!</v>
      </c>
      <c r="AI355" s="243">
        <f t="shared" ref="AI355:AJ355" si="1095">AI356+AI357+AI359</f>
        <v>0</v>
      </c>
      <c r="AJ355" s="243">
        <f t="shared" si="1095"/>
        <v>0</v>
      </c>
      <c r="AK355" s="243" t="e">
        <f t="shared" si="999"/>
        <v>#DIV/0!</v>
      </c>
      <c r="AL355" s="243">
        <f t="shared" ref="AL355:AM355" si="1096">AL356+AL357+AL359</f>
        <v>0</v>
      </c>
      <c r="AM355" s="243">
        <f t="shared" si="1096"/>
        <v>0</v>
      </c>
      <c r="AN355" s="243" t="e">
        <f t="shared" si="1001"/>
        <v>#DIV/0!</v>
      </c>
      <c r="AO355" s="243">
        <f t="shared" ref="AO355:AP355" si="1097">AO356+AO357+AO359</f>
        <v>8363.4</v>
      </c>
      <c r="AP355" s="243">
        <f t="shared" si="1097"/>
        <v>0</v>
      </c>
      <c r="AQ355" s="243">
        <f t="shared" ref="AQ355:AQ357" si="1098">(AP355/AO355)*100</f>
        <v>0</v>
      </c>
      <c r="AR355" s="252"/>
    </row>
    <row r="356" spans="1:44" ht="31.2">
      <c r="A356" s="315"/>
      <c r="B356" s="318"/>
      <c r="C356" s="317"/>
      <c r="D356" s="243" t="s">
        <v>2</v>
      </c>
      <c r="E356" s="243">
        <f>H356+K356+N356+Q356+T356+W356+Z356+AC356+AF356+AI356+AL356+AO356</f>
        <v>0</v>
      </c>
      <c r="F356" s="243">
        <f t="shared" ref="F356:F357" si="1099">I356+L356+O356+R356+U356+X356+AA356+AD356+AG356+AJ356+AM356+AP356</f>
        <v>0</v>
      </c>
      <c r="G356" s="243" t="e">
        <f t="shared" si="646"/>
        <v>#DIV/0!</v>
      </c>
      <c r="H356" s="252">
        <v>0</v>
      </c>
      <c r="I356" s="252"/>
      <c r="J356" s="243" t="e">
        <f t="shared" si="647"/>
        <v>#DIV/0!</v>
      </c>
      <c r="K356" s="252">
        <v>0</v>
      </c>
      <c r="L356" s="252"/>
      <c r="M356" s="243" t="e">
        <f t="shared" si="648"/>
        <v>#DIV/0!</v>
      </c>
      <c r="N356" s="252">
        <v>0</v>
      </c>
      <c r="O356" s="252"/>
      <c r="P356" s="243" t="e">
        <f t="shared" si="649"/>
        <v>#DIV/0!</v>
      </c>
      <c r="Q356" s="252">
        <v>0</v>
      </c>
      <c r="R356" s="252"/>
      <c r="S356" s="243" t="e">
        <f t="shared" si="650"/>
        <v>#DIV/0!</v>
      </c>
      <c r="T356" s="252">
        <v>0</v>
      </c>
      <c r="U356" s="252"/>
      <c r="V356" s="243" t="e">
        <f t="shared" si="651"/>
        <v>#DIV/0!</v>
      </c>
      <c r="W356" s="252">
        <v>0</v>
      </c>
      <c r="X356" s="252"/>
      <c r="Y356" s="243" t="e">
        <f t="shared" si="1066"/>
        <v>#DIV/0!</v>
      </c>
      <c r="Z356" s="252">
        <v>0</v>
      </c>
      <c r="AA356" s="252"/>
      <c r="AB356" s="243" t="e">
        <f t="shared" si="1067"/>
        <v>#DIV/0!</v>
      </c>
      <c r="AC356" s="252">
        <v>0</v>
      </c>
      <c r="AD356" s="252"/>
      <c r="AE356" s="243" t="e">
        <f t="shared" si="1068"/>
        <v>#DIV/0!</v>
      </c>
      <c r="AF356" s="252">
        <v>0</v>
      </c>
      <c r="AG356" s="252">
        <v>0</v>
      </c>
      <c r="AH356" s="243" t="e">
        <f t="shared" si="997"/>
        <v>#DIV/0!</v>
      </c>
      <c r="AI356" s="252">
        <v>0</v>
      </c>
      <c r="AJ356" s="252"/>
      <c r="AK356" s="243" t="e">
        <f t="shared" si="999"/>
        <v>#DIV/0!</v>
      </c>
      <c r="AL356" s="252">
        <v>0</v>
      </c>
      <c r="AM356" s="252"/>
      <c r="AN356" s="243" t="e">
        <f t="shared" si="1001"/>
        <v>#DIV/0!</v>
      </c>
      <c r="AO356" s="252">
        <v>0</v>
      </c>
      <c r="AP356" s="252"/>
      <c r="AQ356" s="243" t="e">
        <f t="shared" si="1098"/>
        <v>#DIV/0!</v>
      </c>
      <c r="AR356" s="252"/>
    </row>
    <row r="357" spans="1:44" ht="16.05" customHeight="1">
      <c r="A357" s="315"/>
      <c r="B357" s="318"/>
      <c r="C357" s="317"/>
      <c r="D357" s="243" t="s">
        <v>43</v>
      </c>
      <c r="E357" s="243">
        <f t="shared" ref="E357:F359" si="1100">H357+K357+N357+Q357+T357+W357+Z357+AC357+AF357+AI357+AL357+AO357</f>
        <v>8363.4</v>
      </c>
      <c r="F357" s="243">
        <f t="shared" si="1099"/>
        <v>0</v>
      </c>
      <c r="G357" s="243">
        <f t="shared" si="646"/>
        <v>0</v>
      </c>
      <c r="H357" s="252">
        <v>0</v>
      </c>
      <c r="I357" s="252"/>
      <c r="J357" s="243" t="e">
        <f t="shared" si="647"/>
        <v>#DIV/0!</v>
      </c>
      <c r="K357" s="252">
        <v>0</v>
      </c>
      <c r="L357" s="252"/>
      <c r="M357" s="243" t="e">
        <f t="shared" si="648"/>
        <v>#DIV/0!</v>
      </c>
      <c r="N357" s="252">
        <v>0</v>
      </c>
      <c r="O357" s="252"/>
      <c r="P357" s="243" t="e">
        <f t="shared" si="649"/>
        <v>#DIV/0!</v>
      </c>
      <c r="Q357" s="252">
        <v>0</v>
      </c>
      <c r="R357" s="252"/>
      <c r="S357" s="243" t="e">
        <f t="shared" si="650"/>
        <v>#DIV/0!</v>
      </c>
      <c r="T357" s="252">
        <v>0</v>
      </c>
      <c r="U357" s="252"/>
      <c r="V357" s="243" t="e">
        <f t="shared" si="651"/>
        <v>#DIV/0!</v>
      </c>
      <c r="W357" s="252">
        <v>0</v>
      </c>
      <c r="X357" s="252"/>
      <c r="Y357" s="243" t="e">
        <f t="shared" si="1066"/>
        <v>#DIV/0!</v>
      </c>
      <c r="Z357" s="252">
        <v>0</v>
      </c>
      <c r="AA357" s="252"/>
      <c r="AB357" s="243" t="e">
        <f t="shared" si="1067"/>
        <v>#DIV/0!</v>
      </c>
      <c r="AC357" s="252">
        <v>0</v>
      </c>
      <c r="AD357" s="252"/>
      <c r="AE357" s="243" t="e">
        <f t="shared" si="1068"/>
        <v>#DIV/0!</v>
      </c>
      <c r="AF357" s="252">
        <v>0</v>
      </c>
      <c r="AG357" s="252">
        <v>0</v>
      </c>
      <c r="AH357" s="243" t="e">
        <f t="shared" si="997"/>
        <v>#DIV/0!</v>
      </c>
      <c r="AI357" s="252">
        <v>0</v>
      </c>
      <c r="AJ357" s="252"/>
      <c r="AK357" s="243" t="e">
        <f t="shared" si="999"/>
        <v>#DIV/0!</v>
      </c>
      <c r="AL357" s="252">
        <v>0</v>
      </c>
      <c r="AM357" s="252"/>
      <c r="AN357" s="243" t="e">
        <f t="shared" si="1001"/>
        <v>#DIV/0!</v>
      </c>
      <c r="AO357" s="252">
        <v>8363.4</v>
      </c>
      <c r="AP357" s="252"/>
      <c r="AQ357" s="243">
        <f t="shared" si="1098"/>
        <v>0</v>
      </c>
      <c r="AR357" s="252"/>
    </row>
    <row r="358" spans="1:44" ht="46.8">
      <c r="A358" s="315"/>
      <c r="B358" s="318"/>
      <c r="C358" s="317"/>
      <c r="D358" s="243" t="s">
        <v>283</v>
      </c>
      <c r="E358" s="243">
        <f t="shared" si="1100"/>
        <v>2574</v>
      </c>
      <c r="F358" s="243">
        <f t="shared" ref="F358" si="1101">I358+L358+O358+R358+U358+X358+AA358+AD358+AG358+AJ358+AP358</f>
        <v>0</v>
      </c>
      <c r="G358" s="243">
        <f t="shared" si="646"/>
        <v>0</v>
      </c>
      <c r="H358" s="252">
        <v>0</v>
      </c>
      <c r="I358" s="252"/>
      <c r="J358" s="243" t="e">
        <f t="shared" si="647"/>
        <v>#DIV/0!</v>
      </c>
      <c r="K358" s="252">
        <v>0</v>
      </c>
      <c r="L358" s="252"/>
      <c r="M358" s="243" t="e">
        <f t="shared" si="648"/>
        <v>#DIV/0!</v>
      </c>
      <c r="N358" s="252">
        <v>0</v>
      </c>
      <c r="O358" s="252"/>
      <c r="P358" s="243" t="e">
        <f t="shared" si="649"/>
        <v>#DIV/0!</v>
      </c>
      <c r="Q358" s="252">
        <v>0</v>
      </c>
      <c r="R358" s="252"/>
      <c r="S358" s="243" t="e">
        <f t="shared" si="650"/>
        <v>#DIV/0!</v>
      </c>
      <c r="T358" s="252">
        <v>0</v>
      </c>
      <c r="U358" s="252"/>
      <c r="V358" s="243" t="e">
        <f t="shared" si="651"/>
        <v>#DIV/0!</v>
      </c>
      <c r="W358" s="252">
        <v>0</v>
      </c>
      <c r="X358" s="252"/>
      <c r="Y358" s="243" t="e">
        <f t="shared" si="1066"/>
        <v>#DIV/0!</v>
      </c>
      <c r="Z358" s="252">
        <v>0</v>
      </c>
      <c r="AA358" s="252"/>
      <c r="AB358" s="243" t="e">
        <f t="shared" si="1067"/>
        <v>#DIV/0!</v>
      </c>
      <c r="AC358" s="252">
        <v>0</v>
      </c>
      <c r="AD358" s="252"/>
      <c r="AE358" s="243" t="e">
        <f t="shared" si="1068"/>
        <v>#DIV/0!</v>
      </c>
      <c r="AF358" s="252">
        <v>0</v>
      </c>
      <c r="AG358" s="252">
        <v>0</v>
      </c>
      <c r="AH358" s="243" t="e">
        <f t="shared" si="997"/>
        <v>#DIV/0!</v>
      </c>
      <c r="AI358" s="252">
        <v>0</v>
      </c>
      <c r="AJ358" s="252"/>
      <c r="AK358" s="243" t="e">
        <f t="shared" si="999"/>
        <v>#DIV/0!</v>
      </c>
      <c r="AL358" s="252">
        <v>0</v>
      </c>
      <c r="AM358" s="252"/>
      <c r="AN358" s="243" t="e">
        <f t="shared" si="1001"/>
        <v>#DIV/0!</v>
      </c>
      <c r="AO358" s="252">
        <v>2574</v>
      </c>
      <c r="AP358" s="243"/>
      <c r="AQ358" s="243"/>
      <c r="AR358" s="252"/>
    </row>
    <row r="359" spans="1:44" ht="31.2">
      <c r="A359" s="316"/>
      <c r="B359" s="318"/>
      <c r="C359" s="317"/>
      <c r="D359" s="243" t="s">
        <v>288</v>
      </c>
      <c r="E359" s="243">
        <f t="shared" si="1100"/>
        <v>0</v>
      </c>
      <c r="F359" s="243">
        <f t="shared" si="1100"/>
        <v>0</v>
      </c>
      <c r="G359" s="243" t="e">
        <f t="shared" si="646"/>
        <v>#DIV/0!</v>
      </c>
      <c r="H359" s="252">
        <v>0</v>
      </c>
      <c r="I359" s="252"/>
      <c r="J359" s="243" t="e">
        <f t="shared" si="647"/>
        <v>#DIV/0!</v>
      </c>
      <c r="K359" s="252">
        <v>0</v>
      </c>
      <c r="L359" s="252"/>
      <c r="M359" s="243" t="e">
        <f t="shared" si="648"/>
        <v>#DIV/0!</v>
      </c>
      <c r="N359" s="252">
        <v>0</v>
      </c>
      <c r="O359" s="252"/>
      <c r="P359" s="243" t="e">
        <f t="shared" si="649"/>
        <v>#DIV/0!</v>
      </c>
      <c r="Q359" s="252">
        <v>0</v>
      </c>
      <c r="R359" s="252"/>
      <c r="S359" s="243" t="e">
        <f t="shared" si="650"/>
        <v>#DIV/0!</v>
      </c>
      <c r="T359" s="252">
        <v>0</v>
      </c>
      <c r="U359" s="252"/>
      <c r="V359" s="243" t="e">
        <f t="shared" si="651"/>
        <v>#DIV/0!</v>
      </c>
      <c r="W359" s="252">
        <v>0</v>
      </c>
      <c r="X359" s="252"/>
      <c r="Y359" s="243" t="e">
        <f t="shared" si="1066"/>
        <v>#DIV/0!</v>
      </c>
      <c r="Z359" s="252">
        <v>0</v>
      </c>
      <c r="AA359" s="252"/>
      <c r="AB359" s="243" t="e">
        <f t="shared" si="1067"/>
        <v>#DIV/0!</v>
      </c>
      <c r="AC359" s="252">
        <v>0</v>
      </c>
      <c r="AD359" s="252"/>
      <c r="AE359" s="243" t="e">
        <f t="shared" si="1068"/>
        <v>#DIV/0!</v>
      </c>
      <c r="AF359" s="252">
        <v>0</v>
      </c>
      <c r="AG359" s="252">
        <v>0</v>
      </c>
      <c r="AH359" s="243" t="e">
        <f t="shared" si="997"/>
        <v>#DIV/0!</v>
      </c>
      <c r="AI359" s="252">
        <v>0</v>
      </c>
      <c r="AJ359" s="252"/>
      <c r="AK359" s="243" t="e">
        <f t="shared" si="999"/>
        <v>#DIV/0!</v>
      </c>
      <c r="AL359" s="252">
        <v>0</v>
      </c>
      <c r="AM359" s="252"/>
      <c r="AN359" s="243" t="e">
        <f t="shared" si="1001"/>
        <v>#DIV/0!</v>
      </c>
      <c r="AO359" s="252">
        <v>0</v>
      </c>
      <c r="AP359" s="252"/>
      <c r="AQ359" s="243" t="e">
        <f t="shared" ref="AQ359" si="1102">(AP359/AO359)*100</f>
        <v>#DIV/0!</v>
      </c>
      <c r="AR359" s="252"/>
    </row>
    <row r="360" spans="1:44" ht="19.8" customHeight="1">
      <c r="A360" s="314" t="s">
        <v>582</v>
      </c>
      <c r="B360" s="318" t="s">
        <v>583</v>
      </c>
      <c r="C360" s="317" t="s">
        <v>318</v>
      </c>
      <c r="D360" s="243" t="s">
        <v>287</v>
      </c>
      <c r="E360" s="243">
        <f>E361+E362+E364</f>
        <v>10421.6</v>
      </c>
      <c r="F360" s="243">
        <f t="shared" ref="F360" si="1103">F361+F362+F364</f>
        <v>0</v>
      </c>
      <c r="G360" s="243">
        <f t="shared" si="646"/>
        <v>0</v>
      </c>
      <c r="H360" s="243">
        <f t="shared" ref="H360:I360" si="1104">H361+H362+H364</f>
        <v>0</v>
      </c>
      <c r="I360" s="243">
        <f t="shared" si="1104"/>
        <v>0</v>
      </c>
      <c r="J360" s="243" t="e">
        <f t="shared" si="647"/>
        <v>#DIV/0!</v>
      </c>
      <c r="K360" s="243">
        <f t="shared" ref="K360:L360" si="1105">K361+K362+K364</f>
        <v>0</v>
      </c>
      <c r="L360" s="243">
        <f t="shared" si="1105"/>
        <v>0</v>
      </c>
      <c r="M360" s="243" t="e">
        <f t="shared" si="648"/>
        <v>#DIV/0!</v>
      </c>
      <c r="N360" s="243">
        <f t="shared" ref="N360:O360" si="1106">N361+N362+N364</f>
        <v>0</v>
      </c>
      <c r="O360" s="243">
        <f t="shared" si="1106"/>
        <v>0</v>
      </c>
      <c r="P360" s="243" t="e">
        <f t="shared" si="649"/>
        <v>#DIV/0!</v>
      </c>
      <c r="Q360" s="243">
        <f t="shared" ref="Q360:R360" si="1107">Q361+Q362+Q364</f>
        <v>0</v>
      </c>
      <c r="R360" s="243">
        <f t="shared" si="1107"/>
        <v>0</v>
      </c>
      <c r="S360" s="243" t="e">
        <f t="shared" si="650"/>
        <v>#DIV/0!</v>
      </c>
      <c r="T360" s="243">
        <f t="shared" ref="T360:U360" si="1108">T361+T362+T364</f>
        <v>0</v>
      </c>
      <c r="U360" s="243">
        <f t="shared" si="1108"/>
        <v>0</v>
      </c>
      <c r="V360" s="243" t="e">
        <f t="shared" si="651"/>
        <v>#DIV/0!</v>
      </c>
      <c r="W360" s="243">
        <f t="shared" ref="W360:X360" si="1109">W361+W362+W364</f>
        <v>0</v>
      </c>
      <c r="X360" s="243">
        <f t="shared" si="1109"/>
        <v>0</v>
      </c>
      <c r="Y360" s="243" t="e">
        <f t="shared" si="1066"/>
        <v>#DIV/0!</v>
      </c>
      <c r="Z360" s="243">
        <f t="shared" ref="Z360:AA360" si="1110">Z361+Z362+Z364</f>
        <v>0</v>
      </c>
      <c r="AA360" s="243">
        <f t="shared" si="1110"/>
        <v>0</v>
      </c>
      <c r="AB360" s="243" t="e">
        <f t="shared" si="1067"/>
        <v>#DIV/0!</v>
      </c>
      <c r="AC360" s="243">
        <f t="shared" ref="AC360:AD360" si="1111">AC361+AC362+AC364</f>
        <v>0</v>
      </c>
      <c r="AD360" s="243">
        <f t="shared" si="1111"/>
        <v>0</v>
      </c>
      <c r="AE360" s="243" t="e">
        <f t="shared" si="1068"/>
        <v>#DIV/0!</v>
      </c>
      <c r="AF360" s="243">
        <f t="shared" ref="AF360:AG360" si="1112">AF361+AF362+AF364</f>
        <v>0</v>
      </c>
      <c r="AG360" s="243">
        <f t="shared" si="1112"/>
        <v>0</v>
      </c>
      <c r="AH360" s="243" t="e">
        <f t="shared" si="997"/>
        <v>#DIV/0!</v>
      </c>
      <c r="AI360" s="243">
        <f t="shared" ref="AI360:AJ360" si="1113">AI361+AI362+AI364</f>
        <v>0</v>
      </c>
      <c r="AJ360" s="243">
        <f t="shared" si="1113"/>
        <v>0</v>
      </c>
      <c r="AK360" s="243" t="e">
        <f t="shared" si="999"/>
        <v>#DIV/0!</v>
      </c>
      <c r="AL360" s="243">
        <f t="shared" ref="AL360:AM360" si="1114">AL361+AL362+AL364</f>
        <v>0</v>
      </c>
      <c r="AM360" s="243">
        <f t="shared" si="1114"/>
        <v>0</v>
      </c>
      <c r="AN360" s="243" t="e">
        <f t="shared" si="1001"/>
        <v>#DIV/0!</v>
      </c>
      <c r="AO360" s="243">
        <f t="shared" ref="AO360:AP360" si="1115">AO361+AO362+AO364</f>
        <v>10421.6</v>
      </c>
      <c r="AP360" s="243">
        <f t="shared" si="1115"/>
        <v>0</v>
      </c>
      <c r="AQ360" s="243">
        <f>(AP360/AO360)*100</f>
        <v>0</v>
      </c>
      <c r="AR360" s="252"/>
    </row>
    <row r="361" spans="1:44" ht="31.2">
      <c r="A361" s="315"/>
      <c r="B361" s="318"/>
      <c r="C361" s="317"/>
      <c r="D361" s="243" t="s">
        <v>2</v>
      </c>
      <c r="E361" s="243">
        <f>H361+K361+N361+Q361+T361+W361+Z361+AC361+AF361+AI361+AL361+AO361</f>
        <v>0</v>
      </c>
      <c r="F361" s="243">
        <f t="shared" ref="F361:F362" si="1116">I361+L361+O361+R361+U361+X361+AA361+AD361+AG361+AJ361+AM361+AP361</f>
        <v>0</v>
      </c>
      <c r="G361" s="243" t="e">
        <f t="shared" si="646"/>
        <v>#DIV/0!</v>
      </c>
      <c r="H361" s="252">
        <v>0</v>
      </c>
      <c r="I361" s="252"/>
      <c r="J361" s="243" t="e">
        <f t="shared" si="647"/>
        <v>#DIV/0!</v>
      </c>
      <c r="K361" s="252">
        <v>0</v>
      </c>
      <c r="L361" s="252"/>
      <c r="M361" s="243" t="e">
        <f t="shared" si="648"/>
        <v>#DIV/0!</v>
      </c>
      <c r="N361" s="252">
        <v>0</v>
      </c>
      <c r="O361" s="252"/>
      <c r="P361" s="243" t="e">
        <f t="shared" si="649"/>
        <v>#DIV/0!</v>
      </c>
      <c r="Q361" s="252">
        <v>0</v>
      </c>
      <c r="R361" s="252"/>
      <c r="S361" s="243" t="e">
        <f t="shared" si="650"/>
        <v>#DIV/0!</v>
      </c>
      <c r="T361" s="252">
        <v>0</v>
      </c>
      <c r="U361" s="252"/>
      <c r="V361" s="243" t="e">
        <f t="shared" si="651"/>
        <v>#DIV/0!</v>
      </c>
      <c r="W361" s="252">
        <v>0</v>
      </c>
      <c r="X361" s="252"/>
      <c r="Y361" s="243" t="e">
        <f t="shared" si="1066"/>
        <v>#DIV/0!</v>
      </c>
      <c r="Z361" s="252">
        <v>0</v>
      </c>
      <c r="AA361" s="252"/>
      <c r="AB361" s="243" t="e">
        <f t="shared" si="1067"/>
        <v>#DIV/0!</v>
      </c>
      <c r="AC361" s="252">
        <v>0</v>
      </c>
      <c r="AD361" s="252"/>
      <c r="AE361" s="243" t="e">
        <f t="shared" si="1068"/>
        <v>#DIV/0!</v>
      </c>
      <c r="AF361" s="252">
        <v>0</v>
      </c>
      <c r="AG361" s="252">
        <v>0</v>
      </c>
      <c r="AH361" s="243" t="e">
        <f t="shared" si="997"/>
        <v>#DIV/0!</v>
      </c>
      <c r="AI361" s="252">
        <v>0</v>
      </c>
      <c r="AJ361" s="252"/>
      <c r="AK361" s="243" t="e">
        <f t="shared" si="999"/>
        <v>#DIV/0!</v>
      </c>
      <c r="AL361" s="252">
        <v>0</v>
      </c>
      <c r="AM361" s="252"/>
      <c r="AN361" s="243" t="e">
        <f t="shared" si="1001"/>
        <v>#DIV/0!</v>
      </c>
      <c r="AO361" s="252">
        <v>0</v>
      </c>
      <c r="AP361" s="252"/>
      <c r="AQ361" s="243" t="e">
        <f>(AP361/AO361)*100</f>
        <v>#DIV/0!</v>
      </c>
      <c r="AR361" s="252"/>
    </row>
    <row r="362" spans="1:44" ht="16.05" customHeight="1">
      <c r="A362" s="315"/>
      <c r="B362" s="318"/>
      <c r="C362" s="317"/>
      <c r="D362" s="243" t="s">
        <v>43</v>
      </c>
      <c r="E362" s="243">
        <f t="shared" ref="E362:F364" si="1117">H362+K362+N362+Q362+T362+W362+Z362+AC362+AF362+AI362+AL362+AO362</f>
        <v>10421.6</v>
      </c>
      <c r="F362" s="243">
        <f t="shared" si="1116"/>
        <v>0</v>
      </c>
      <c r="G362" s="243">
        <f t="shared" si="646"/>
        <v>0</v>
      </c>
      <c r="H362" s="252">
        <v>0</v>
      </c>
      <c r="I362" s="252"/>
      <c r="J362" s="243" t="e">
        <f t="shared" si="647"/>
        <v>#DIV/0!</v>
      </c>
      <c r="K362" s="252">
        <v>0</v>
      </c>
      <c r="L362" s="252"/>
      <c r="M362" s="243" t="e">
        <f t="shared" si="648"/>
        <v>#DIV/0!</v>
      </c>
      <c r="N362" s="252">
        <v>0</v>
      </c>
      <c r="O362" s="252"/>
      <c r="P362" s="243" t="e">
        <f t="shared" si="649"/>
        <v>#DIV/0!</v>
      </c>
      <c r="Q362" s="252">
        <v>0</v>
      </c>
      <c r="R362" s="252"/>
      <c r="S362" s="243" t="e">
        <f t="shared" si="650"/>
        <v>#DIV/0!</v>
      </c>
      <c r="T362" s="252">
        <v>0</v>
      </c>
      <c r="U362" s="252"/>
      <c r="V362" s="243" t="e">
        <f t="shared" si="651"/>
        <v>#DIV/0!</v>
      </c>
      <c r="W362" s="252">
        <v>0</v>
      </c>
      <c r="X362" s="252"/>
      <c r="Y362" s="243" t="e">
        <f t="shared" si="1066"/>
        <v>#DIV/0!</v>
      </c>
      <c r="Z362" s="252">
        <v>0</v>
      </c>
      <c r="AA362" s="252"/>
      <c r="AB362" s="243" t="e">
        <f t="shared" si="1067"/>
        <v>#DIV/0!</v>
      </c>
      <c r="AC362" s="252">
        <v>0</v>
      </c>
      <c r="AD362" s="252"/>
      <c r="AE362" s="243" t="e">
        <f t="shared" si="1068"/>
        <v>#DIV/0!</v>
      </c>
      <c r="AF362" s="252">
        <v>0</v>
      </c>
      <c r="AG362" s="252">
        <v>0</v>
      </c>
      <c r="AH362" s="243" t="e">
        <f t="shared" si="997"/>
        <v>#DIV/0!</v>
      </c>
      <c r="AI362" s="252">
        <v>0</v>
      </c>
      <c r="AJ362" s="252"/>
      <c r="AK362" s="243" t="e">
        <f t="shared" si="999"/>
        <v>#DIV/0!</v>
      </c>
      <c r="AL362" s="252">
        <v>0</v>
      </c>
      <c r="AM362" s="252"/>
      <c r="AN362" s="243" t="e">
        <f t="shared" si="1001"/>
        <v>#DIV/0!</v>
      </c>
      <c r="AO362" s="252">
        <v>10421.6</v>
      </c>
      <c r="AP362" s="252"/>
      <c r="AQ362" s="243">
        <f>(AP362/AO362)*100</f>
        <v>0</v>
      </c>
      <c r="AR362" s="252"/>
    </row>
    <row r="363" spans="1:44" ht="46.8">
      <c r="A363" s="315"/>
      <c r="B363" s="318"/>
      <c r="C363" s="317"/>
      <c r="D363" s="243" t="s">
        <v>283</v>
      </c>
      <c r="E363" s="243">
        <f t="shared" si="1117"/>
        <v>0</v>
      </c>
      <c r="F363" s="243">
        <f t="shared" ref="F363" si="1118">I363+L363+O363+R363+U363+X363+AA363+AD363+AG363+AJ363+AP363</f>
        <v>0</v>
      </c>
      <c r="G363" s="243" t="e">
        <f t="shared" si="646"/>
        <v>#DIV/0!</v>
      </c>
      <c r="H363" s="252">
        <v>0</v>
      </c>
      <c r="I363" s="252"/>
      <c r="J363" s="243" t="e">
        <f t="shared" si="647"/>
        <v>#DIV/0!</v>
      </c>
      <c r="K363" s="252">
        <v>0</v>
      </c>
      <c r="L363" s="252"/>
      <c r="M363" s="243" t="e">
        <f t="shared" si="648"/>
        <v>#DIV/0!</v>
      </c>
      <c r="N363" s="252">
        <v>0</v>
      </c>
      <c r="O363" s="252"/>
      <c r="P363" s="243" t="e">
        <f t="shared" si="649"/>
        <v>#DIV/0!</v>
      </c>
      <c r="Q363" s="252">
        <v>0</v>
      </c>
      <c r="R363" s="252"/>
      <c r="S363" s="243" t="e">
        <f t="shared" si="650"/>
        <v>#DIV/0!</v>
      </c>
      <c r="T363" s="252">
        <v>0</v>
      </c>
      <c r="U363" s="252"/>
      <c r="V363" s="243" t="e">
        <f t="shared" si="651"/>
        <v>#DIV/0!</v>
      </c>
      <c r="W363" s="252">
        <v>0</v>
      </c>
      <c r="X363" s="252"/>
      <c r="Y363" s="243" t="e">
        <f t="shared" si="1066"/>
        <v>#DIV/0!</v>
      </c>
      <c r="Z363" s="252">
        <v>0</v>
      </c>
      <c r="AA363" s="252"/>
      <c r="AB363" s="243" t="e">
        <f t="shared" si="1067"/>
        <v>#DIV/0!</v>
      </c>
      <c r="AC363" s="252">
        <v>0</v>
      </c>
      <c r="AD363" s="252"/>
      <c r="AE363" s="243" t="e">
        <f t="shared" si="1068"/>
        <v>#DIV/0!</v>
      </c>
      <c r="AF363" s="252">
        <v>0</v>
      </c>
      <c r="AG363" s="252">
        <v>0</v>
      </c>
      <c r="AH363" s="243" t="e">
        <f t="shared" si="997"/>
        <v>#DIV/0!</v>
      </c>
      <c r="AI363" s="252">
        <v>0</v>
      </c>
      <c r="AJ363" s="252"/>
      <c r="AK363" s="243" t="e">
        <f t="shared" si="999"/>
        <v>#DIV/0!</v>
      </c>
      <c r="AL363" s="252">
        <v>0</v>
      </c>
      <c r="AM363" s="252"/>
      <c r="AN363" s="243" t="e">
        <f t="shared" si="1001"/>
        <v>#DIV/0!</v>
      </c>
      <c r="AO363" s="252">
        <v>0</v>
      </c>
      <c r="AP363" s="243"/>
      <c r="AQ363" s="243"/>
      <c r="AR363" s="252"/>
    </row>
    <row r="364" spans="1:44" ht="31.2">
      <c r="A364" s="316"/>
      <c r="B364" s="318"/>
      <c r="C364" s="317"/>
      <c r="D364" s="243" t="s">
        <v>288</v>
      </c>
      <c r="E364" s="243">
        <f t="shared" si="1117"/>
        <v>0</v>
      </c>
      <c r="F364" s="243">
        <f t="shared" si="1117"/>
        <v>0</v>
      </c>
      <c r="G364" s="243" t="e">
        <f t="shared" si="646"/>
        <v>#DIV/0!</v>
      </c>
      <c r="H364" s="252">
        <v>0</v>
      </c>
      <c r="I364" s="252"/>
      <c r="J364" s="243" t="e">
        <f t="shared" si="647"/>
        <v>#DIV/0!</v>
      </c>
      <c r="K364" s="252">
        <v>0</v>
      </c>
      <c r="L364" s="252"/>
      <c r="M364" s="243" t="e">
        <f t="shared" si="648"/>
        <v>#DIV/0!</v>
      </c>
      <c r="N364" s="252">
        <v>0</v>
      </c>
      <c r="O364" s="252"/>
      <c r="P364" s="243" t="e">
        <f t="shared" si="649"/>
        <v>#DIV/0!</v>
      </c>
      <c r="Q364" s="252">
        <v>0</v>
      </c>
      <c r="R364" s="252"/>
      <c r="S364" s="243" t="e">
        <f t="shared" si="650"/>
        <v>#DIV/0!</v>
      </c>
      <c r="T364" s="252">
        <v>0</v>
      </c>
      <c r="U364" s="252"/>
      <c r="V364" s="243" t="e">
        <f t="shared" si="651"/>
        <v>#DIV/0!</v>
      </c>
      <c r="W364" s="252">
        <v>0</v>
      </c>
      <c r="X364" s="252"/>
      <c r="Y364" s="243" t="e">
        <f t="shared" si="1066"/>
        <v>#DIV/0!</v>
      </c>
      <c r="Z364" s="252">
        <v>0</v>
      </c>
      <c r="AA364" s="252"/>
      <c r="AB364" s="243" t="e">
        <f t="shared" si="1067"/>
        <v>#DIV/0!</v>
      </c>
      <c r="AC364" s="252">
        <v>0</v>
      </c>
      <c r="AD364" s="252"/>
      <c r="AE364" s="243" t="e">
        <f t="shared" si="1068"/>
        <v>#DIV/0!</v>
      </c>
      <c r="AF364" s="252">
        <v>0</v>
      </c>
      <c r="AG364" s="252">
        <v>0</v>
      </c>
      <c r="AH364" s="243" t="e">
        <f t="shared" si="997"/>
        <v>#DIV/0!</v>
      </c>
      <c r="AI364" s="252">
        <v>0</v>
      </c>
      <c r="AJ364" s="252"/>
      <c r="AK364" s="243" t="e">
        <f t="shared" si="999"/>
        <v>#DIV/0!</v>
      </c>
      <c r="AL364" s="252">
        <v>0</v>
      </c>
      <c r="AM364" s="252"/>
      <c r="AN364" s="243" t="e">
        <f t="shared" si="1001"/>
        <v>#DIV/0!</v>
      </c>
      <c r="AO364" s="252">
        <v>0</v>
      </c>
      <c r="AP364" s="252"/>
      <c r="AQ364" s="243" t="e">
        <f>(AP364/AO364)*100</f>
        <v>#DIV/0!</v>
      </c>
      <c r="AR364" s="252"/>
    </row>
    <row r="365" spans="1:44" ht="19.8" hidden="1" customHeight="1">
      <c r="A365" s="314" t="s">
        <v>584</v>
      </c>
      <c r="B365" s="318" t="s">
        <v>585</v>
      </c>
      <c r="C365" s="317" t="s">
        <v>318</v>
      </c>
      <c r="D365" s="243" t="s">
        <v>287</v>
      </c>
      <c r="E365" s="243">
        <f>E366+E367+E369</f>
        <v>0</v>
      </c>
      <c r="F365" s="243">
        <f t="shared" ref="F365" si="1119">F366+F367+F369</f>
        <v>0</v>
      </c>
      <c r="G365" s="243" t="e">
        <f t="shared" si="646"/>
        <v>#DIV/0!</v>
      </c>
      <c r="H365" s="243">
        <f t="shared" ref="H365:I365" si="1120">H366+H367+H369</f>
        <v>0</v>
      </c>
      <c r="I365" s="243">
        <f t="shared" si="1120"/>
        <v>0</v>
      </c>
      <c r="J365" s="243" t="e">
        <f t="shared" si="647"/>
        <v>#DIV/0!</v>
      </c>
      <c r="K365" s="243">
        <f t="shared" ref="K365:L365" si="1121">K366+K367+K369</f>
        <v>0</v>
      </c>
      <c r="L365" s="243">
        <f t="shared" si="1121"/>
        <v>0</v>
      </c>
      <c r="M365" s="243" t="e">
        <f t="shared" si="648"/>
        <v>#DIV/0!</v>
      </c>
      <c r="N365" s="243">
        <f t="shared" ref="N365:O365" si="1122">N366+N367+N369</f>
        <v>0</v>
      </c>
      <c r="O365" s="243">
        <f t="shared" si="1122"/>
        <v>0</v>
      </c>
      <c r="P365" s="243" t="e">
        <f t="shared" si="649"/>
        <v>#DIV/0!</v>
      </c>
      <c r="Q365" s="243">
        <f t="shared" ref="Q365:R365" si="1123">Q366+Q367+Q369</f>
        <v>0</v>
      </c>
      <c r="R365" s="243">
        <f t="shared" si="1123"/>
        <v>0</v>
      </c>
      <c r="S365" s="243" t="e">
        <f t="shared" si="650"/>
        <v>#DIV/0!</v>
      </c>
      <c r="T365" s="243">
        <f t="shared" ref="T365:U365" si="1124">T366+T367+T369</f>
        <v>0</v>
      </c>
      <c r="U365" s="243">
        <f t="shared" si="1124"/>
        <v>0</v>
      </c>
      <c r="V365" s="243" t="e">
        <f t="shared" si="651"/>
        <v>#DIV/0!</v>
      </c>
      <c r="W365" s="243">
        <f t="shared" ref="W365:X365" si="1125">W366+W367+W369</f>
        <v>0</v>
      </c>
      <c r="X365" s="243">
        <f t="shared" si="1125"/>
        <v>0</v>
      </c>
      <c r="Y365" s="243" t="e">
        <f t="shared" si="1066"/>
        <v>#DIV/0!</v>
      </c>
      <c r="Z365" s="243">
        <f t="shared" ref="Z365:AA365" si="1126">Z366+Z367+Z369</f>
        <v>0</v>
      </c>
      <c r="AA365" s="243">
        <f t="shared" si="1126"/>
        <v>0</v>
      </c>
      <c r="AB365" s="243" t="e">
        <f t="shared" si="1067"/>
        <v>#DIV/0!</v>
      </c>
      <c r="AC365" s="243">
        <f t="shared" ref="AC365:AD365" si="1127">AC366+AC367+AC369</f>
        <v>0</v>
      </c>
      <c r="AD365" s="243">
        <f t="shared" si="1127"/>
        <v>0</v>
      </c>
      <c r="AE365" s="243" t="e">
        <f t="shared" si="1068"/>
        <v>#DIV/0!</v>
      </c>
      <c r="AF365" s="243">
        <f t="shared" ref="AF365:AG365" si="1128">AF366+AF367+AF369</f>
        <v>0</v>
      </c>
      <c r="AG365" s="243">
        <f t="shared" si="1128"/>
        <v>0</v>
      </c>
      <c r="AH365" s="243" t="e">
        <f t="shared" si="997"/>
        <v>#DIV/0!</v>
      </c>
      <c r="AI365" s="243">
        <f t="shared" ref="AI365:AJ365" si="1129">AI366+AI367+AI369</f>
        <v>0</v>
      </c>
      <c r="AJ365" s="243">
        <f t="shared" si="1129"/>
        <v>0</v>
      </c>
      <c r="AK365" s="243" t="e">
        <f t="shared" si="999"/>
        <v>#DIV/0!</v>
      </c>
      <c r="AL365" s="243">
        <f t="shared" ref="AL365:AM365" si="1130">AL366+AL367+AL369</f>
        <v>0</v>
      </c>
      <c r="AM365" s="243">
        <f t="shared" si="1130"/>
        <v>0</v>
      </c>
      <c r="AN365" s="243" t="e">
        <f t="shared" si="1001"/>
        <v>#DIV/0!</v>
      </c>
      <c r="AO365" s="243">
        <f t="shared" ref="AO365:AP365" si="1131">AO366+AO367+AO369</f>
        <v>0</v>
      </c>
      <c r="AP365" s="243">
        <f t="shared" si="1131"/>
        <v>0</v>
      </c>
      <c r="AQ365" s="243" t="e">
        <f>(AP365/AO365)*100</f>
        <v>#DIV/0!</v>
      </c>
      <c r="AR365" s="252"/>
    </row>
    <row r="366" spans="1:44" ht="31.2" hidden="1">
      <c r="A366" s="315"/>
      <c r="B366" s="318"/>
      <c r="C366" s="317"/>
      <c r="D366" s="243" t="s">
        <v>2</v>
      </c>
      <c r="E366" s="243">
        <f>H366+K366+N366+Q366+T366+W366+Z366+AC366+AF366+AI366+AL366+AO366</f>
        <v>0</v>
      </c>
      <c r="F366" s="243">
        <f t="shared" ref="F366:F367" si="1132">I366+L366+O366+R366+U366+X366+AA366+AD366+AG366+AJ366+AM366+AP366</f>
        <v>0</v>
      </c>
      <c r="G366" s="243" t="e">
        <f t="shared" si="646"/>
        <v>#DIV/0!</v>
      </c>
      <c r="H366" s="252">
        <v>0</v>
      </c>
      <c r="I366" s="252"/>
      <c r="J366" s="243" t="e">
        <f t="shared" si="647"/>
        <v>#DIV/0!</v>
      </c>
      <c r="K366" s="252">
        <v>0</v>
      </c>
      <c r="L366" s="252"/>
      <c r="M366" s="243" t="e">
        <f t="shared" si="648"/>
        <v>#DIV/0!</v>
      </c>
      <c r="N366" s="252">
        <v>0</v>
      </c>
      <c r="O366" s="252"/>
      <c r="P366" s="243" t="e">
        <f t="shared" si="649"/>
        <v>#DIV/0!</v>
      </c>
      <c r="Q366" s="252">
        <v>0</v>
      </c>
      <c r="R366" s="252"/>
      <c r="S366" s="243" t="e">
        <f t="shared" si="650"/>
        <v>#DIV/0!</v>
      </c>
      <c r="T366" s="252">
        <v>0</v>
      </c>
      <c r="U366" s="252"/>
      <c r="V366" s="243" t="e">
        <f t="shared" si="651"/>
        <v>#DIV/0!</v>
      </c>
      <c r="W366" s="252">
        <v>0</v>
      </c>
      <c r="X366" s="252"/>
      <c r="Y366" s="243" t="e">
        <f t="shared" si="1066"/>
        <v>#DIV/0!</v>
      </c>
      <c r="Z366" s="252">
        <v>0</v>
      </c>
      <c r="AA366" s="252"/>
      <c r="AB366" s="243" t="e">
        <f t="shared" si="1067"/>
        <v>#DIV/0!</v>
      </c>
      <c r="AC366" s="252">
        <v>0</v>
      </c>
      <c r="AD366" s="252"/>
      <c r="AE366" s="243" t="e">
        <f t="shared" si="1068"/>
        <v>#DIV/0!</v>
      </c>
      <c r="AF366" s="252">
        <v>0</v>
      </c>
      <c r="AG366" s="252">
        <v>0</v>
      </c>
      <c r="AH366" s="243" t="e">
        <f t="shared" si="997"/>
        <v>#DIV/0!</v>
      </c>
      <c r="AI366" s="252">
        <v>0</v>
      </c>
      <c r="AJ366" s="252"/>
      <c r="AK366" s="243" t="e">
        <f t="shared" si="999"/>
        <v>#DIV/0!</v>
      </c>
      <c r="AL366" s="252">
        <v>0</v>
      </c>
      <c r="AM366" s="252"/>
      <c r="AN366" s="243" t="e">
        <f t="shared" si="1001"/>
        <v>#DIV/0!</v>
      </c>
      <c r="AO366" s="252">
        <v>0</v>
      </c>
      <c r="AP366" s="252"/>
      <c r="AQ366" s="243" t="e">
        <f>(AP366/AO366)*100</f>
        <v>#DIV/0!</v>
      </c>
      <c r="AR366" s="252"/>
    </row>
    <row r="367" spans="1:44" ht="16.05" hidden="1" customHeight="1">
      <c r="A367" s="315"/>
      <c r="B367" s="318"/>
      <c r="C367" s="317"/>
      <c r="D367" s="243" t="s">
        <v>43</v>
      </c>
      <c r="E367" s="243">
        <f t="shared" ref="E367:F369" si="1133">H367+K367+N367+Q367+T367+W367+Z367+AC367+AF367+AI367+AL367+AO367</f>
        <v>0</v>
      </c>
      <c r="F367" s="243">
        <f t="shared" si="1132"/>
        <v>0</v>
      </c>
      <c r="G367" s="243" t="e">
        <f t="shared" si="646"/>
        <v>#DIV/0!</v>
      </c>
      <c r="H367" s="252">
        <v>0</v>
      </c>
      <c r="I367" s="252"/>
      <c r="J367" s="243" t="e">
        <f t="shared" si="647"/>
        <v>#DIV/0!</v>
      </c>
      <c r="K367" s="252">
        <v>0</v>
      </c>
      <c r="L367" s="252"/>
      <c r="M367" s="243" t="e">
        <f t="shared" si="648"/>
        <v>#DIV/0!</v>
      </c>
      <c r="N367" s="252">
        <v>0</v>
      </c>
      <c r="O367" s="252"/>
      <c r="P367" s="243" t="e">
        <f t="shared" si="649"/>
        <v>#DIV/0!</v>
      </c>
      <c r="Q367" s="252">
        <v>0</v>
      </c>
      <c r="R367" s="252"/>
      <c r="S367" s="243" t="e">
        <f t="shared" si="650"/>
        <v>#DIV/0!</v>
      </c>
      <c r="T367" s="252">
        <v>0</v>
      </c>
      <c r="U367" s="252"/>
      <c r="V367" s="243" t="e">
        <f t="shared" si="651"/>
        <v>#DIV/0!</v>
      </c>
      <c r="W367" s="252">
        <v>0</v>
      </c>
      <c r="X367" s="252"/>
      <c r="Y367" s="243" t="e">
        <f t="shared" si="1066"/>
        <v>#DIV/0!</v>
      </c>
      <c r="Z367" s="252">
        <v>0</v>
      </c>
      <c r="AA367" s="252"/>
      <c r="AB367" s="243" t="e">
        <f t="shared" si="1067"/>
        <v>#DIV/0!</v>
      </c>
      <c r="AC367" s="252">
        <v>0</v>
      </c>
      <c r="AD367" s="252"/>
      <c r="AE367" s="243" t="e">
        <f t="shared" si="1068"/>
        <v>#DIV/0!</v>
      </c>
      <c r="AF367" s="252">
        <v>0</v>
      </c>
      <c r="AG367" s="252">
        <v>0</v>
      </c>
      <c r="AH367" s="243" t="e">
        <f t="shared" si="997"/>
        <v>#DIV/0!</v>
      </c>
      <c r="AI367" s="252">
        <v>0</v>
      </c>
      <c r="AJ367" s="252"/>
      <c r="AK367" s="243" t="e">
        <f t="shared" si="999"/>
        <v>#DIV/0!</v>
      </c>
      <c r="AL367" s="252">
        <v>0</v>
      </c>
      <c r="AM367" s="252"/>
      <c r="AN367" s="243" t="e">
        <f t="shared" si="1001"/>
        <v>#DIV/0!</v>
      </c>
      <c r="AO367" s="252">
        <v>0</v>
      </c>
      <c r="AP367" s="252"/>
      <c r="AQ367" s="243" t="e">
        <f>(AP367/AO367)*100</f>
        <v>#DIV/0!</v>
      </c>
      <c r="AR367" s="252"/>
    </row>
    <row r="368" spans="1:44" ht="46.8" hidden="1">
      <c r="A368" s="315"/>
      <c r="B368" s="318"/>
      <c r="C368" s="317"/>
      <c r="D368" s="243" t="s">
        <v>283</v>
      </c>
      <c r="E368" s="243">
        <f t="shared" si="1133"/>
        <v>0</v>
      </c>
      <c r="F368" s="243">
        <f t="shared" ref="F368" si="1134">I368+L368+O368+R368+U368+X368+AA368+AD368+AG368+AJ368+AP368</f>
        <v>0</v>
      </c>
      <c r="G368" s="243" t="e">
        <f t="shared" si="646"/>
        <v>#DIV/0!</v>
      </c>
      <c r="H368" s="252">
        <v>0</v>
      </c>
      <c r="I368" s="252"/>
      <c r="J368" s="243" t="e">
        <f t="shared" si="647"/>
        <v>#DIV/0!</v>
      </c>
      <c r="K368" s="252">
        <v>0</v>
      </c>
      <c r="L368" s="252"/>
      <c r="M368" s="243" t="e">
        <f t="shared" si="648"/>
        <v>#DIV/0!</v>
      </c>
      <c r="N368" s="252">
        <v>0</v>
      </c>
      <c r="O368" s="252"/>
      <c r="P368" s="243" t="e">
        <f t="shared" si="649"/>
        <v>#DIV/0!</v>
      </c>
      <c r="Q368" s="252">
        <v>0</v>
      </c>
      <c r="R368" s="252"/>
      <c r="S368" s="243" t="e">
        <f t="shared" si="650"/>
        <v>#DIV/0!</v>
      </c>
      <c r="T368" s="252">
        <v>0</v>
      </c>
      <c r="U368" s="252"/>
      <c r="V368" s="243" t="e">
        <f t="shared" si="651"/>
        <v>#DIV/0!</v>
      </c>
      <c r="W368" s="252">
        <v>0</v>
      </c>
      <c r="X368" s="252"/>
      <c r="Y368" s="243" t="e">
        <f t="shared" si="1066"/>
        <v>#DIV/0!</v>
      </c>
      <c r="Z368" s="252">
        <v>0</v>
      </c>
      <c r="AA368" s="252"/>
      <c r="AB368" s="243" t="e">
        <f t="shared" si="1067"/>
        <v>#DIV/0!</v>
      </c>
      <c r="AC368" s="252">
        <v>0</v>
      </c>
      <c r="AD368" s="252"/>
      <c r="AE368" s="243" t="e">
        <f t="shared" si="1068"/>
        <v>#DIV/0!</v>
      </c>
      <c r="AF368" s="252">
        <v>0</v>
      </c>
      <c r="AG368" s="252">
        <v>0</v>
      </c>
      <c r="AH368" s="243" t="e">
        <f t="shared" si="997"/>
        <v>#DIV/0!</v>
      </c>
      <c r="AI368" s="252">
        <v>0</v>
      </c>
      <c r="AJ368" s="252"/>
      <c r="AK368" s="243" t="e">
        <f t="shared" si="999"/>
        <v>#DIV/0!</v>
      </c>
      <c r="AL368" s="252">
        <v>0</v>
      </c>
      <c r="AM368" s="252"/>
      <c r="AN368" s="243" t="e">
        <f t="shared" si="1001"/>
        <v>#DIV/0!</v>
      </c>
      <c r="AO368" s="252">
        <v>0</v>
      </c>
      <c r="AP368" s="243"/>
      <c r="AQ368" s="243"/>
      <c r="AR368" s="252"/>
    </row>
    <row r="369" spans="1:44" ht="31.2" hidden="1">
      <c r="A369" s="316"/>
      <c r="B369" s="318"/>
      <c r="C369" s="317"/>
      <c r="D369" s="243" t="s">
        <v>288</v>
      </c>
      <c r="E369" s="243">
        <f t="shared" si="1133"/>
        <v>0</v>
      </c>
      <c r="F369" s="243">
        <f t="shared" si="1133"/>
        <v>0</v>
      </c>
      <c r="G369" s="243" t="e">
        <f t="shared" si="646"/>
        <v>#DIV/0!</v>
      </c>
      <c r="H369" s="252">
        <v>0</v>
      </c>
      <c r="I369" s="252"/>
      <c r="J369" s="243" t="e">
        <f t="shared" si="647"/>
        <v>#DIV/0!</v>
      </c>
      <c r="K369" s="252">
        <v>0</v>
      </c>
      <c r="L369" s="252"/>
      <c r="M369" s="243" t="e">
        <f t="shared" si="648"/>
        <v>#DIV/0!</v>
      </c>
      <c r="N369" s="252">
        <v>0</v>
      </c>
      <c r="O369" s="252"/>
      <c r="P369" s="243" t="e">
        <f t="shared" si="649"/>
        <v>#DIV/0!</v>
      </c>
      <c r="Q369" s="252">
        <v>0</v>
      </c>
      <c r="R369" s="252"/>
      <c r="S369" s="243" t="e">
        <f t="shared" si="650"/>
        <v>#DIV/0!</v>
      </c>
      <c r="T369" s="252">
        <v>0</v>
      </c>
      <c r="U369" s="252"/>
      <c r="V369" s="243" t="e">
        <f t="shared" si="651"/>
        <v>#DIV/0!</v>
      </c>
      <c r="W369" s="252">
        <v>0</v>
      </c>
      <c r="X369" s="252"/>
      <c r="Y369" s="243" t="e">
        <f t="shared" si="1066"/>
        <v>#DIV/0!</v>
      </c>
      <c r="Z369" s="252">
        <v>0</v>
      </c>
      <c r="AA369" s="252"/>
      <c r="AB369" s="243" t="e">
        <f t="shared" si="1067"/>
        <v>#DIV/0!</v>
      </c>
      <c r="AC369" s="252">
        <v>0</v>
      </c>
      <c r="AD369" s="252"/>
      <c r="AE369" s="243" t="e">
        <f t="shared" si="1068"/>
        <v>#DIV/0!</v>
      </c>
      <c r="AF369" s="252">
        <v>0</v>
      </c>
      <c r="AG369" s="252">
        <v>0</v>
      </c>
      <c r="AH369" s="243" t="e">
        <f t="shared" si="997"/>
        <v>#DIV/0!</v>
      </c>
      <c r="AI369" s="252">
        <v>0</v>
      </c>
      <c r="AJ369" s="252"/>
      <c r="AK369" s="243" t="e">
        <f t="shared" si="999"/>
        <v>#DIV/0!</v>
      </c>
      <c r="AL369" s="252">
        <v>0</v>
      </c>
      <c r="AM369" s="252"/>
      <c r="AN369" s="243" t="e">
        <f t="shared" si="1001"/>
        <v>#DIV/0!</v>
      </c>
      <c r="AO369" s="252">
        <v>0</v>
      </c>
      <c r="AP369" s="252"/>
      <c r="AQ369" s="243" t="e">
        <f>(AP369/AO369)*100</f>
        <v>#DIV/0!</v>
      </c>
      <c r="AR369" s="252"/>
    </row>
    <row r="370" spans="1:44" ht="16.05" hidden="1" customHeight="1">
      <c r="A370" s="314" t="s">
        <v>586</v>
      </c>
      <c r="B370" s="318" t="s">
        <v>548</v>
      </c>
      <c r="C370" s="317" t="s">
        <v>318</v>
      </c>
      <c r="D370" s="243" t="s">
        <v>287</v>
      </c>
      <c r="E370" s="243">
        <f>E371+E372+E374</f>
        <v>0</v>
      </c>
      <c r="F370" s="243">
        <f t="shared" ref="F370" si="1135">F371+F372+F374</f>
        <v>0</v>
      </c>
      <c r="G370" s="243" t="e">
        <f t="shared" si="646"/>
        <v>#DIV/0!</v>
      </c>
      <c r="H370" s="243">
        <f t="shared" ref="H370:I370" si="1136">H371+H372+H374</f>
        <v>0</v>
      </c>
      <c r="I370" s="243">
        <f t="shared" si="1136"/>
        <v>0</v>
      </c>
      <c r="J370" s="243" t="e">
        <f t="shared" si="647"/>
        <v>#DIV/0!</v>
      </c>
      <c r="K370" s="243">
        <f t="shared" ref="K370:L370" si="1137">K371+K372+K374</f>
        <v>0</v>
      </c>
      <c r="L370" s="243">
        <f t="shared" si="1137"/>
        <v>0</v>
      </c>
      <c r="M370" s="243" t="e">
        <f t="shared" si="648"/>
        <v>#DIV/0!</v>
      </c>
      <c r="N370" s="243">
        <f t="shared" ref="N370:O370" si="1138">N371+N372+N374</f>
        <v>0</v>
      </c>
      <c r="O370" s="243">
        <f t="shared" si="1138"/>
        <v>0</v>
      </c>
      <c r="P370" s="243" t="e">
        <f t="shared" si="649"/>
        <v>#DIV/0!</v>
      </c>
      <c r="Q370" s="243">
        <f t="shared" ref="Q370:R370" si="1139">Q371+Q372+Q374</f>
        <v>0</v>
      </c>
      <c r="R370" s="243">
        <f t="shared" si="1139"/>
        <v>0</v>
      </c>
      <c r="S370" s="243" t="e">
        <f t="shared" si="650"/>
        <v>#DIV/0!</v>
      </c>
      <c r="T370" s="243">
        <f t="shared" ref="T370:U370" si="1140">T371+T372+T374</f>
        <v>0</v>
      </c>
      <c r="U370" s="243">
        <f t="shared" si="1140"/>
        <v>0</v>
      </c>
      <c r="V370" s="243" t="e">
        <f t="shared" si="651"/>
        <v>#DIV/0!</v>
      </c>
      <c r="W370" s="243">
        <f t="shared" ref="W370:X370" si="1141">W371+W372+W374</f>
        <v>0</v>
      </c>
      <c r="X370" s="243">
        <f t="shared" si="1141"/>
        <v>0</v>
      </c>
      <c r="Y370" s="243" t="e">
        <f t="shared" si="1066"/>
        <v>#DIV/0!</v>
      </c>
      <c r="Z370" s="243">
        <f t="shared" ref="Z370:AA370" si="1142">Z371+Z372+Z374</f>
        <v>0</v>
      </c>
      <c r="AA370" s="243">
        <f t="shared" si="1142"/>
        <v>0</v>
      </c>
      <c r="AB370" s="243" t="e">
        <f t="shared" si="1067"/>
        <v>#DIV/0!</v>
      </c>
      <c r="AC370" s="243">
        <f t="shared" ref="AC370:AD370" si="1143">AC371+AC372+AC374</f>
        <v>0</v>
      </c>
      <c r="AD370" s="243">
        <f t="shared" si="1143"/>
        <v>0</v>
      </c>
      <c r="AE370" s="243" t="e">
        <f t="shared" si="1068"/>
        <v>#DIV/0!</v>
      </c>
      <c r="AF370" s="243">
        <f t="shared" ref="AF370:AG370" si="1144">AF371+AF372+AF374</f>
        <v>0</v>
      </c>
      <c r="AG370" s="243">
        <f t="shared" si="1144"/>
        <v>0</v>
      </c>
      <c r="AH370" s="243" t="e">
        <f t="shared" si="997"/>
        <v>#DIV/0!</v>
      </c>
      <c r="AI370" s="243">
        <f t="shared" ref="AI370:AJ370" si="1145">AI371+AI372+AI374</f>
        <v>0</v>
      </c>
      <c r="AJ370" s="243">
        <f t="shared" si="1145"/>
        <v>0</v>
      </c>
      <c r="AK370" s="243" t="e">
        <f t="shared" si="999"/>
        <v>#DIV/0!</v>
      </c>
      <c r="AL370" s="243">
        <f t="shared" ref="AL370:AM370" si="1146">AL371+AL372+AL374</f>
        <v>0</v>
      </c>
      <c r="AM370" s="243">
        <f t="shared" si="1146"/>
        <v>0</v>
      </c>
      <c r="AN370" s="243" t="e">
        <f t="shared" si="1001"/>
        <v>#DIV/0!</v>
      </c>
      <c r="AO370" s="243">
        <f t="shared" ref="AO370:AP370" si="1147">AO371+AO372+AO374</f>
        <v>0</v>
      </c>
      <c r="AP370" s="243">
        <f t="shared" si="1147"/>
        <v>0</v>
      </c>
      <c r="AQ370" s="243" t="e">
        <f t="shared" ref="AQ370:AQ372" si="1148">(AP370/AO370)*100</f>
        <v>#DIV/0!</v>
      </c>
      <c r="AR370" s="252"/>
    </row>
    <row r="371" spans="1:44" ht="31.2" hidden="1">
      <c r="A371" s="315"/>
      <c r="B371" s="318"/>
      <c r="C371" s="317"/>
      <c r="D371" s="243" t="s">
        <v>2</v>
      </c>
      <c r="E371" s="243">
        <f>H371+K371+N371+Q371+T371+W371+Z371+AC371+AF371+AI371+AL371+AO371</f>
        <v>0</v>
      </c>
      <c r="F371" s="243">
        <f t="shared" ref="F371:F372" si="1149">I371+L371+O371+R371+U371+X371+AA371+AD371+AG371+AJ371+AM371+AP371</f>
        <v>0</v>
      </c>
      <c r="G371" s="243" t="e">
        <f t="shared" si="646"/>
        <v>#DIV/0!</v>
      </c>
      <c r="H371" s="252">
        <v>0</v>
      </c>
      <c r="I371" s="252"/>
      <c r="J371" s="243" t="e">
        <f t="shared" si="647"/>
        <v>#DIV/0!</v>
      </c>
      <c r="K371" s="252">
        <v>0</v>
      </c>
      <c r="L371" s="252"/>
      <c r="M371" s="243" t="e">
        <f t="shared" si="648"/>
        <v>#DIV/0!</v>
      </c>
      <c r="N371" s="252">
        <v>0</v>
      </c>
      <c r="O371" s="252"/>
      <c r="P371" s="243" t="e">
        <f t="shared" si="649"/>
        <v>#DIV/0!</v>
      </c>
      <c r="Q371" s="252">
        <v>0</v>
      </c>
      <c r="R371" s="252"/>
      <c r="S371" s="243" t="e">
        <f t="shared" si="650"/>
        <v>#DIV/0!</v>
      </c>
      <c r="T371" s="252">
        <v>0</v>
      </c>
      <c r="U371" s="252"/>
      <c r="V371" s="243" t="e">
        <f t="shared" si="651"/>
        <v>#DIV/0!</v>
      </c>
      <c r="W371" s="252">
        <v>0</v>
      </c>
      <c r="X371" s="252"/>
      <c r="Y371" s="243" t="e">
        <f>(X371/W371)*100</f>
        <v>#DIV/0!</v>
      </c>
      <c r="Z371" s="252">
        <v>0</v>
      </c>
      <c r="AA371" s="252"/>
      <c r="AB371" s="243" t="e">
        <f>(AA371/Z371)*100</f>
        <v>#DIV/0!</v>
      </c>
      <c r="AC371" s="252">
        <v>0</v>
      </c>
      <c r="AD371" s="252"/>
      <c r="AE371" s="243" t="e">
        <f>(AD371/AC371)*100</f>
        <v>#DIV/0!</v>
      </c>
      <c r="AF371" s="252">
        <v>0</v>
      </c>
      <c r="AG371" s="252">
        <v>0</v>
      </c>
      <c r="AH371" s="243" t="e">
        <f t="shared" si="997"/>
        <v>#DIV/0!</v>
      </c>
      <c r="AI371" s="252">
        <v>0</v>
      </c>
      <c r="AJ371" s="252"/>
      <c r="AK371" s="243" t="e">
        <f t="shared" si="999"/>
        <v>#DIV/0!</v>
      </c>
      <c r="AL371" s="252">
        <v>0</v>
      </c>
      <c r="AM371" s="252"/>
      <c r="AN371" s="243" t="e">
        <f t="shared" si="1001"/>
        <v>#DIV/0!</v>
      </c>
      <c r="AO371" s="252">
        <v>0</v>
      </c>
      <c r="AP371" s="252"/>
      <c r="AQ371" s="243" t="e">
        <f t="shared" si="1148"/>
        <v>#DIV/0!</v>
      </c>
      <c r="AR371" s="252"/>
    </row>
    <row r="372" spans="1:44" ht="16.05" hidden="1" customHeight="1">
      <c r="A372" s="315"/>
      <c r="B372" s="318"/>
      <c r="C372" s="317"/>
      <c r="D372" s="243" t="s">
        <v>43</v>
      </c>
      <c r="E372" s="243">
        <f t="shared" ref="E372:F374" si="1150">H372+K372+N372+Q372+T372+W372+Z372+AC372+AF372+AI372+AL372+AO372</f>
        <v>0</v>
      </c>
      <c r="F372" s="243">
        <f t="shared" si="1149"/>
        <v>0</v>
      </c>
      <c r="G372" s="243" t="e">
        <f t="shared" si="646"/>
        <v>#DIV/0!</v>
      </c>
      <c r="H372" s="252">
        <v>0</v>
      </c>
      <c r="I372" s="252"/>
      <c r="J372" s="243" t="e">
        <f t="shared" si="647"/>
        <v>#DIV/0!</v>
      </c>
      <c r="K372" s="252">
        <v>0</v>
      </c>
      <c r="L372" s="252"/>
      <c r="M372" s="243" t="e">
        <f t="shared" si="648"/>
        <v>#DIV/0!</v>
      </c>
      <c r="N372" s="252">
        <v>0</v>
      </c>
      <c r="O372" s="252"/>
      <c r="P372" s="243" t="e">
        <f t="shared" si="649"/>
        <v>#DIV/0!</v>
      </c>
      <c r="Q372" s="252">
        <v>0</v>
      </c>
      <c r="R372" s="252"/>
      <c r="S372" s="243" t="e">
        <f t="shared" si="650"/>
        <v>#DIV/0!</v>
      </c>
      <c r="T372" s="252">
        <v>0</v>
      </c>
      <c r="U372" s="252"/>
      <c r="V372" s="243" t="e">
        <f t="shared" si="651"/>
        <v>#DIV/0!</v>
      </c>
      <c r="W372" s="252">
        <v>0</v>
      </c>
      <c r="X372" s="252"/>
      <c r="Y372" s="243" t="e">
        <f>(X372/W372)*100</f>
        <v>#DIV/0!</v>
      </c>
      <c r="Z372" s="252">
        <v>0</v>
      </c>
      <c r="AA372" s="252"/>
      <c r="AB372" s="243" t="e">
        <f>(AA372/Z372)*100</f>
        <v>#DIV/0!</v>
      </c>
      <c r="AC372" s="252">
        <v>0</v>
      </c>
      <c r="AD372" s="252"/>
      <c r="AE372" s="243" t="e">
        <f>(AD372/AC372)*100</f>
        <v>#DIV/0!</v>
      </c>
      <c r="AF372" s="252">
        <v>0</v>
      </c>
      <c r="AG372" s="252">
        <v>0</v>
      </c>
      <c r="AH372" s="243" t="e">
        <f t="shared" si="997"/>
        <v>#DIV/0!</v>
      </c>
      <c r="AI372" s="252">
        <v>0</v>
      </c>
      <c r="AJ372" s="252"/>
      <c r="AK372" s="243" t="e">
        <f t="shared" si="999"/>
        <v>#DIV/0!</v>
      </c>
      <c r="AL372" s="252">
        <v>0</v>
      </c>
      <c r="AM372" s="252"/>
      <c r="AN372" s="243" t="e">
        <f t="shared" si="1001"/>
        <v>#DIV/0!</v>
      </c>
      <c r="AO372" s="252">
        <v>0</v>
      </c>
      <c r="AP372" s="252"/>
      <c r="AQ372" s="243" t="e">
        <f t="shared" si="1148"/>
        <v>#DIV/0!</v>
      </c>
      <c r="AR372" s="252"/>
    </row>
    <row r="373" spans="1:44" ht="46.8" hidden="1">
      <c r="A373" s="315"/>
      <c r="B373" s="318"/>
      <c r="C373" s="317"/>
      <c r="D373" s="243" t="s">
        <v>283</v>
      </c>
      <c r="E373" s="243">
        <f t="shared" si="1150"/>
        <v>0</v>
      </c>
      <c r="F373" s="243">
        <f t="shared" ref="F373" si="1151">I373+L373+O373+R373+U373+X373+AA373+AD373+AG373+AJ373+AP373</f>
        <v>0</v>
      </c>
      <c r="G373" s="243" t="e">
        <f t="shared" si="646"/>
        <v>#DIV/0!</v>
      </c>
      <c r="H373" s="252">
        <v>0</v>
      </c>
      <c r="I373" s="252"/>
      <c r="J373" s="243" t="e">
        <f t="shared" si="647"/>
        <v>#DIV/0!</v>
      </c>
      <c r="K373" s="252">
        <v>0</v>
      </c>
      <c r="L373" s="252"/>
      <c r="M373" s="243" t="e">
        <f t="shared" si="648"/>
        <v>#DIV/0!</v>
      </c>
      <c r="N373" s="252">
        <v>0</v>
      </c>
      <c r="O373" s="252"/>
      <c r="P373" s="243" t="e">
        <f t="shared" si="649"/>
        <v>#DIV/0!</v>
      </c>
      <c r="Q373" s="252">
        <v>0</v>
      </c>
      <c r="R373" s="252"/>
      <c r="S373" s="243" t="e">
        <f t="shared" si="650"/>
        <v>#DIV/0!</v>
      </c>
      <c r="T373" s="252">
        <v>0</v>
      </c>
      <c r="U373" s="252"/>
      <c r="V373" s="243" t="e">
        <f t="shared" si="651"/>
        <v>#DIV/0!</v>
      </c>
      <c r="W373" s="252">
        <v>0</v>
      </c>
      <c r="X373" s="252"/>
      <c r="Y373" s="243" t="e">
        <f>(X373/W373)*100</f>
        <v>#DIV/0!</v>
      </c>
      <c r="Z373" s="252">
        <v>0</v>
      </c>
      <c r="AA373" s="252"/>
      <c r="AB373" s="243" t="e">
        <f>(AA373/Z373)*100</f>
        <v>#DIV/0!</v>
      </c>
      <c r="AC373" s="252">
        <v>0</v>
      </c>
      <c r="AD373" s="252"/>
      <c r="AE373" s="243" t="e">
        <f>(AD373/AC373)*100</f>
        <v>#DIV/0!</v>
      </c>
      <c r="AF373" s="252">
        <v>0</v>
      </c>
      <c r="AG373" s="252">
        <v>0</v>
      </c>
      <c r="AH373" s="243" t="e">
        <f t="shared" si="997"/>
        <v>#DIV/0!</v>
      </c>
      <c r="AI373" s="252">
        <v>0</v>
      </c>
      <c r="AJ373" s="252"/>
      <c r="AK373" s="243" t="e">
        <f t="shared" si="999"/>
        <v>#DIV/0!</v>
      </c>
      <c r="AL373" s="252">
        <v>0</v>
      </c>
      <c r="AM373" s="252"/>
      <c r="AN373" s="243" t="e">
        <f t="shared" si="1001"/>
        <v>#DIV/0!</v>
      </c>
      <c r="AO373" s="252">
        <v>0</v>
      </c>
      <c r="AP373" s="243"/>
      <c r="AQ373" s="243"/>
      <c r="AR373" s="252"/>
    </row>
    <row r="374" spans="1:44" ht="31.2" hidden="1">
      <c r="A374" s="316"/>
      <c r="B374" s="318"/>
      <c r="C374" s="317"/>
      <c r="D374" s="243" t="s">
        <v>288</v>
      </c>
      <c r="E374" s="243">
        <f t="shared" si="1150"/>
        <v>0</v>
      </c>
      <c r="F374" s="243">
        <f t="shared" si="1150"/>
        <v>0</v>
      </c>
      <c r="G374" s="243" t="e">
        <f t="shared" si="646"/>
        <v>#DIV/0!</v>
      </c>
      <c r="H374" s="252">
        <v>0</v>
      </c>
      <c r="I374" s="252"/>
      <c r="J374" s="243" t="e">
        <f t="shared" si="647"/>
        <v>#DIV/0!</v>
      </c>
      <c r="K374" s="252">
        <v>0</v>
      </c>
      <c r="L374" s="252"/>
      <c r="M374" s="243" t="e">
        <f t="shared" si="648"/>
        <v>#DIV/0!</v>
      </c>
      <c r="N374" s="252">
        <v>0</v>
      </c>
      <c r="O374" s="252"/>
      <c r="P374" s="243" t="e">
        <f t="shared" si="649"/>
        <v>#DIV/0!</v>
      </c>
      <c r="Q374" s="252">
        <v>0</v>
      </c>
      <c r="R374" s="252"/>
      <c r="S374" s="243" t="e">
        <f t="shared" si="650"/>
        <v>#DIV/0!</v>
      </c>
      <c r="T374" s="252">
        <v>0</v>
      </c>
      <c r="U374" s="252"/>
      <c r="V374" s="243" t="e">
        <f t="shared" si="651"/>
        <v>#DIV/0!</v>
      </c>
      <c r="W374" s="252">
        <v>0</v>
      </c>
      <c r="X374" s="252"/>
      <c r="Y374" s="243" t="e">
        <f>(X374/W374)*100</f>
        <v>#DIV/0!</v>
      </c>
      <c r="Z374" s="252">
        <v>0</v>
      </c>
      <c r="AA374" s="252"/>
      <c r="AB374" s="243" t="e">
        <f>(AA374/Z374)*100</f>
        <v>#DIV/0!</v>
      </c>
      <c r="AC374" s="252">
        <v>0</v>
      </c>
      <c r="AD374" s="252"/>
      <c r="AE374" s="243" t="e">
        <f>(AD374/AC374)*100</f>
        <v>#DIV/0!</v>
      </c>
      <c r="AF374" s="252">
        <v>0</v>
      </c>
      <c r="AG374" s="252">
        <v>0</v>
      </c>
      <c r="AH374" s="243" t="e">
        <f t="shared" si="997"/>
        <v>#DIV/0!</v>
      </c>
      <c r="AI374" s="252">
        <v>0</v>
      </c>
      <c r="AJ374" s="252"/>
      <c r="AK374" s="243" t="e">
        <f t="shared" si="999"/>
        <v>#DIV/0!</v>
      </c>
      <c r="AL374" s="252">
        <v>0</v>
      </c>
      <c r="AM374" s="252"/>
      <c r="AN374" s="243" t="e">
        <f t="shared" si="1001"/>
        <v>#DIV/0!</v>
      </c>
      <c r="AO374" s="252">
        <v>0</v>
      </c>
      <c r="AP374" s="252"/>
      <c r="AQ374" s="243" t="e">
        <f t="shared" ref="AQ374:AQ377" si="1152">(AP374/AO374)*100</f>
        <v>#DIV/0!</v>
      </c>
      <c r="AR374" s="252"/>
    </row>
    <row r="375" spans="1:44" ht="16.05" customHeight="1">
      <c r="A375" s="314" t="s">
        <v>587</v>
      </c>
      <c r="B375" s="318" t="s">
        <v>588</v>
      </c>
      <c r="C375" s="317" t="s">
        <v>318</v>
      </c>
      <c r="D375" s="243" t="s">
        <v>287</v>
      </c>
      <c r="E375" s="243">
        <f>E376+E377+E379</f>
        <v>518.4</v>
      </c>
      <c r="F375" s="243">
        <f t="shared" ref="F375" si="1153">F376+F377+F379</f>
        <v>0</v>
      </c>
      <c r="G375" s="243">
        <f t="shared" si="646"/>
        <v>0</v>
      </c>
      <c r="H375" s="243">
        <f t="shared" ref="H375:I375" si="1154">H376+H377+H379</f>
        <v>0</v>
      </c>
      <c r="I375" s="243">
        <f t="shared" si="1154"/>
        <v>0</v>
      </c>
      <c r="J375" s="243" t="e">
        <f t="shared" si="647"/>
        <v>#DIV/0!</v>
      </c>
      <c r="K375" s="243">
        <f t="shared" ref="K375:L375" si="1155">K376+K377+K379</f>
        <v>0</v>
      </c>
      <c r="L375" s="243">
        <f t="shared" si="1155"/>
        <v>0</v>
      </c>
      <c r="M375" s="243" t="e">
        <f t="shared" si="648"/>
        <v>#DIV/0!</v>
      </c>
      <c r="N375" s="243">
        <f t="shared" ref="N375:O375" si="1156">N376+N377+N379</f>
        <v>0</v>
      </c>
      <c r="O375" s="243">
        <f t="shared" si="1156"/>
        <v>0</v>
      </c>
      <c r="P375" s="243" t="e">
        <f t="shared" si="649"/>
        <v>#DIV/0!</v>
      </c>
      <c r="Q375" s="243">
        <f t="shared" ref="Q375:R375" si="1157">Q376+Q377+Q379</f>
        <v>0</v>
      </c>
      <c r="R375" s="243">
        <f t="shared" si="1157"/>
        <v>0</v>
      </c>
      <c r="S375" s="243" t="e">
        <f t="shared" si="650"/>
        <v>#DIV/0!</v>
      </c>
      <c r="T375" s="243">
        <f t="shared" ref="T375:U375" si="1158">T376+T377+T379</f>
        <v>0</v>
      </c>
      <c r="U375" s="243">
        <f t="shared" si="1158"/>
        <v>0</v>
      </c>
      <c r="V375" s="243" t="e">
        <f t="shared" si="651"/>
        <v>#DIV/0!</v>
      </c>
      <c r="W375" s="243">
        <f t="shared" ref="W375:X375" si="1159">W376+W377+W379</f>
        <v>0</v>
      </c>
      <c r="X375" s="243">
        <f t="shared" si="1159"/>
        <v>0</v>
      </c>
      <c r="Y375" s="243" t="e">
        <f t="shared" ref="Y375" si="1160">(X375/W375)*100</f>
        <v>#DIV/0!</v>
      </c>
      <c r="Z375" s="243">
        <f t="shared" ref="Z375:AA375" si="1161">Z376+Z377+Z379</f>
        <v>0</v>
      </c>
      <c r="AA375" s="243">
        <f t="shared" si="1161"/>
        <v>0</v>
      </c>
      <c r="AB375" s="243" t="e">
        <f t="shared" ref="AB375" si="1162">(AA375/Z375)*100</f>
        <v>#DIV/0!</v>
      </c>
      <c r="AC375" s="243">
        <f t="shared" ref="AC375:AD375" si="1163">AC376+AC377+AC379</f>
        <v>0</v>
      </c>
      <c r="AD375" s="243">
        <f t="shared" si="1163"/>
        <v>0</v>
      </c>
      <c r="AE375" s="243" t="e">
        <f t="shared" ref="AE375" si="1164">(AD375/AC375)*100</f>
        <v>#DIV/0!</v>
      </c>
      <c r="AF375" s="243">
        <f t="shared" ref="AF375:AG375" si="1165">AF376+AF377+AF379</f>
        <v>0</v>
      </c>
      <c r="AG375" s="243">
        <f t="shared" si="1165"/>
        <v>0</v>
      </c>
      <c r="AH375" s="243" t="e">
        <f t="shared" si="997"/>
        <v>#DIV/0!</v>
      </c>
      <c r="AI375" s="243">
        <f t="shared" ref="AI375:AJ375" si="1166">AI376+AI377+AI379</f>
        <v>0</v>
      </c>
      <c r="AJ375" s="243">
        <f t="shared" si="1166"/>
        <v>0</v>
      </c>
      <c r="AK375" s="243" t="e">
        <f t="shared" si="999"/>
        <v>#DIV/0!</v>
      </c>
      <c r="AL375" s="243">
        <f t="shared" ref="AL375:AM375" si="1167">AL376+AL377+AL379</f>
        <v>0</v>
      </c>
      <c r="AM375" s="243">
        <f t="shared" si="1167"/>
        <v>0</v>
      </c>
      <c r="AN375" s="243" t="e">
        <f t="shared" si="1001"/>
        <v>#DIV/0!</v>
      </c>
      <c r="AO375" s="243">
        <f t="shared" ref="AO375:AP375" si="1168">AO376+AO377+AO379</f>
        <v>518.4</v>
      </c>
      <c r="AP375" s="243">
        <f t="shared" si="1168"/>
        <v>0</v>
      </c>
      <c r="AQ375" s="243">
        <f t="shared" si="1152"/>
        <v>0</v>
      </c>
      <c r="AR375" s="252"/>
    </row>
    <row r="376" spans="1:44" ht="31.2">
      <c r="A376" s="315"/>
      <c r="B376" s="318"/>
      <c r="C376" s="317"/>
      <c r="D376" s="243" t="s">
        <v>2</v>
      </c>
      <c r="E376" s="243">
        <f t="shared" ref="E376:F377" si="1169">H376+K376+N376+Q376+T376+W376+Z376+AC376+AF376+AI376+AL376+AO376</f>
        <v>0</v>
      </c>
      <c r="F376" s="243">
        <f t="shared" si="1169"/>
        <v>0</v>
      </c>
      <c r="G376" s="243" t="e">
        <f t="shared" si="646"/>
        <v>#DIV/0!</v>
      </c>
      <c r="H376" s="252">
        <v>0</v>
      </c>
      <c r="I376" s="252"/>
      <c r="J376" s="243" t="e">
        <f t="shared" si="647"/>
        <v>#DIV/0!</v>
      </c>
      <c r="K376" s="252">
        <v>0</v>
      </c>
      <c r="L376" s="252"/>
      <c r="M376" s="243" t="e">
        <f t="shared" si="648"/>
        <v>#DIV/0!</v>
      </c>
      <c r="N376" s="252">
        <v>0</v>
      </c>
      <c r="O376" s="252"/>
      <c r="P376" s="243" t="e">
        <f t="shared" si="649"/>
        <v>#DIV/0!</v>
      </c>
      <c r="Q376" s="252">
        <v>0</v>
      </c>
      <c r="R376" s="252"/>
      <c r="S376" s="243" t="e">
        <f t="shared" si="650"/>
        <v>#DIV/0!</v>
      </c>
      <c r="T376" s="252">
        <v>0</v>
      </c>
      <c r="U376" s="252"/>
      <c r="V376" s="243" t="e">
        <f t="shared" si="651"/>
        <v>#DIV/0!</v>
      </c>
      <c r="W376" s="252">
        <v>0</v>
      </c>
      <c r="X376" s="252"/>
      <c r="Y376" s="243" t="e">
        <f>(X376/W376)*100</f>
        <v>#DIV/0!</v>
      </c>
      <c r="Z376" s="252">
        <v>0</v>
      </c>
      <c r="AA376" s="252"/>
      <c r="AB376" s="243" t="e">
        <f>(AA376/Z376)*100</f>
        <v>#DIV/0!</v>
      </c>
      <c r="AC376" s="252">
        <v>0</v>
      </c>
      <c r="AD376" s="252"/>
      <c r="AE376" s="243" t="e">
        <f>(AD376/AC376)*100</f>
        <v>#DIV/0!</v>
      </c>
      <c r="AF376" s="252">
        <v>0</v>
      </c>
      <c r="AG376" s="252">
        <v>0</v>
      </c>
      <c r="AH376" s="243" t="e">
        <f t="shared" si="997"/>
        <v>#DIV/0!</v>
      </c>
      <c r="AI376" s="252">
        <v>0</v>
      </c>
      <c r="AJ376" s="252"/>
      <c r="AK376" s="243" t="e">
        <f t="shared" si="999"/>
        <v>#DIV/0!</v>
      </c>
      <c r="AL376" s="252">
        <v>0</v>
      </c>
      <c r="AM376" s="252"/>
      <c r="AN376" s="243" t="e">
        <f t="shared" si="1001"/>
        <v>#DIV/0!</v>
      </c>
      <c r="AO376" s="252">
        <v>0</v>
      </c>
      <c r="AP376" s="252"/>
      <c r="AQ376" s="243" t="e">
        <f t="shared" si="1152"/>
        <v>#DIV/0!</v>
      </c>
      <c r="AR376" s="252"/>
    </row>
    <row r="377" spans="1:44" ht="16.05" customHeight="1">
      <c r="A377" s="315"/>
      <c r="B377" s="318"/>
      <c r="C377" s="317"/>
      <c r="D377" s="243" t="s">
        <v>43</v>
      </c>
      <c r="E377" s="243">
        <f t="shared" si="1169"/>
        <v>518.4</v>
      </c>
      <c r="F377" s="243">
        <f t="shared" si="1169"/>
        <v>0</v>
      </c>
      <c r="G377" s="243">
        <f t="shared" si="646"/>
        <v>0</v>
      </c>
      <c r="H377" s="252">
        <v>0</v>
      </c>
      <c r="I377" s="252"/>
      <c r="J377" s="243" t="e">
        <f t="shared" si="647"/>
        <v>#DIV/0!</v>
      </c>
      <c r="K377" s="252">
        <v>0</v>
      </c>
      <c r="L377" s="252"/>
      <c r="M377" s="243" t="e">
        <f t="shared" si="648"/>
        <v>#DIV/0!</v>
      </c>
      <c r="N377" s="252">
        <v>0</v>
      </c>
      <c r="O377" s="252"/>
      <c r="P377" s="243" t="e">
        <f t="shared" si="649"/>
        <v>#DIV/0!</v>
      </c>
      <c r="Q377" s="252">
        <v>0</v>
      </c>
      <c r="R377" s="252"/>
      <c r="S377" s="243" t="e">
        <f t="shared" si="650"/>
        <v>#DIV/0!</v>
      </c>
      <c r="T377" s="252">
        <v>0</v>
      </c>
      <c r="U377" s="252"/>
      <c r="V377" s="243" t="e">
        <f t="shared" si="651"/>
        <v>#DIV/0!</v>
      </c>
      <c r="W377" s="252">
        <v>0</v>
      </c>
      <c r="X377" s="252"/>
      <c r="Y377" s="243" t="e">
        <f>(X377/W377)*100</f>
        <v>#DIV/0!</v>
      </c>
      <c r="Z377" s="252">
        <v>0</v>
      </c>
      <c r="AA377" s="252"/>
      <c r="AB377" s="243" t="e">
        <f>(AA377/Z377)*100</f>
        <v>#DIV/0!</v>
      </c>
      <c r="AC377" s="252">
        <v>0</v>
      </c>
      <c r="AD377" s="252"/>
      <c r="AE377" s="243" t="e">
        <f>(AD377/AC377)*100</f>
        <v>#DIV/0!</v>
      </c>
      <c r="AF377" s="252">
        <v>0</v>
      </c>
      <c r="AG377" s="252">
        <v>0</v>
      </c>
      <c r="AH377" s="243" t="e">
        <f t="shared" si="997"/>
        <v>#DIV/0!</v>
      </c>
      <c r="AI377" s="252">
        <v>0</v>
      </c>
      <c r="AJ377" s="252"/>
      <c r="AK377" s="243" t="e">
        <f t="shared" si="999"/>
        <v>#DIV/0!</v>
      </c>
      <c r="AL377" s="252">
        <v>0</v>
      </c>
      <c r="AM377" s="252"/>
      <c r="AN377" s="243" t="e">
        <f t="shared" si="1001"/>
        <v>#DIV/0!</v>
      </c>
      <c r="AO377" s="252">
        <v>518.4</v>
      </c>
      <c r="AP377" s="252"/>
      <c r="AQ377" s="243">
        <f t="shared" si="1152"/>
        <v>0</v>
      </c>
      <c r="AR377" s="252"/>
    </row>
    <row r="378" spans="1:44" ht="46.8">
      <c r="A378" s="315"/>
      <c r="B378" s="318"/>
      <c r="C378" s="317"/>
      <c r="D378" s="243" t="s">
        <v>283</v>
      </c>
      <c r="E378" s="243">
        <f t="shared" ref="E378:F378" si="1170">H378+K378+N378+Q378+T378+W378+Z378+AC378+AF378+AI378+AO378</f>
        <v>0</v>
      </c>
      <c r="F378" s="243">
        <f t="shared" si="1170"/>
        <v>0</v>
      </c>
      <c r="G378" s="243" t="e">
        <f t="shared" si="646"/>
        <v>#DIV/0!</v>
      </c>
      <c r="H378" s="252">
        <v>0</v>
      </c>
      <c r="I378" s="252"/>
      <c r="J378" s="243" t="e">
        <f t="shared" si="647"/>
        <v>#DIV/0!</v>
      </c>
      <c r="K378" s="252">
        <v>0</v>
      </c>
      <c r="L378" s="252"/>
      <c r="M378" s="243" t="e">
        <f t="shared" si="648"/>
        <v>#DIV/0!</v>
      </c>
      <c r="N378" s="252">
        <v>0</v>
      </c>
      <c r="O378" s="252"/>
      <c r="P378" s="243" t="e">
        <f t="shared" si="649"/>
        <v>#DIV/0!</v>
      </c>
      <c r="Q378" s="252">
        <v>0</v>
      </c>
      <c r="R378" s="252"/>
      <c r="S378" s="243" t="e">
        <f t="shared" si="650"/>
        <v>#DIV/0!</v>
      </c>
      <c r="T378" s="252">
        <v>0</v>
      </c>
      <c r="U378" s="252"/>
      <c r="V378" s="243" t="e">
        <f t="shared" si="651"/>
        <v>#DIV/0!</v>
      </c>
      <c r="W378" s="252">
        <v>0</v>
      </c>
      <c r="X378" s="252"/>
      <c r="Y378" s="243" t="e">
        <f>(X378/W378)*100</f>
        <v>#DIV/0!</v>
      </c>
      <c r="Z378" s="252">
        <v>0</v>
      </c>
      <c r="AA378" s="252"/>
      <c r="AB378" s="243" t="e">
        <f>(AA378/Z378)*100</f>
        <v>#DIV/0!</v>
      </c>
      <c r="AC378" s="252">
        <v>0</v>
      </c>
      <c r="AD378" s="252"/>
      <c r="AE378" s="243" t="e">
        <f>(AD378/AC378)*100</f>
        <v>#DIV/0!</v>
      </c>
      <c r="AF378" s="252">
        <v>0</v>
      </c>
      <c r="AG378" s="252">
        <v>0</v>
      </c>
      <c r="AH378" s="243" t="e">
        <f t="shared" si="997"/>
        <v>#DIV/0!</v>
      </c>
      <c r="AI378" s="252">
        <v>0</v>
      </c>
      <c r="AJ378" s="252"/>
      <c r="AK378" s="243" t="e">
        <f t="shared" si="999"/>
        <v>#DIV/0!</v>
      </c>
      <c r="AL378" s="252">
        <v>0</v>
      </c>
      <c r="AM378" s="252"/>
      <c r="AN378" s="243" t="e">
        <f t="shared" si="1001"/>
        <v>#DIV/0!</v>
      </c>
      <c r="AO378" s="252">
        <v>0</v>
      </c>
      <c r="AP378" s="243"/>
      <c r="AQ378" s="243"/>
      <c r="AR378" s="252"/>
    </row>
    <row r="379" spans="1:44" ht="31.2" collapsed="1">
      <c r="A379" s="316"/>
      <c r="B379" s="318"/>
      <c r="C379" s="317"/>
      <c r="D379" s="243" t="s">
        <v>288</v>
      </c>
      <c r="E379" s="243">
        <f t="shared" ref="E379:F379" si="1171">H379+K379+N379+Q379+T379+W379+Z379+AC379+AF379+AI379+AL379+AO379</f>
        <v>0</v>
      </c>
      <c r="F379" s="243">
        <f t="shared" si="1171"/>
        <v>0</v>
      </c>
      <c r="G379" s="243" t="e">
        <f t="shared" si="646"/>
        <v>#DIV/0!</v>
      </c>
      <c r="H379" s="252">
        <v>0</v>
      </c>
      <c r="I379" s="252"/>
      <c r="J379" s="243" t="e">
        <f t="shared" si="647"/>
        <v>#DIV/0!</v>
      </c>
      <c r="K379" s="252">
        <v>0</v>
      </c>
      <c r="L379" s="252"/>
      <c r="M379" s="243" t="e">
        <f t="shared" si="648"/>
        <v>#DIV/0!</v>
      </c>
      <c r="N379" s="252">
        <v>0</v>
      </c>
      <c r="O379" s="252"/>
      <c r="P379" s="243" t="e">
        <f t="shared" si="649"/>
        <v>#DIV/0!</v>
      </c>
      <c r="Q379" s="252">
        <v>0</v>
      </c>
      <c r="R379" s="252"/>
      <c r="S379" s="243" t="e">
        <f t="shared" si="650"/>
        <v>#DIV/0!</v>
      </c>
      <c r="T379" s="252">
        <v>0</v>
      </c>
      <c r="U379" s="252"/>
      <c r="V379" s="243" t="e">
        <f t="shared" si="651"/>
        <v>#DIV/0!</v>
      </c>
      <c r="W379" s="252">
        <v>0</v>
      </c>
      <c r="X379" s="252"/>
      <c r="Y379" s="243" t="e">
        <f>(X379/W379)*100</f>
        <v>#DIV/0!</v>
      </c>
      <c r="Z379" s="252">
        <v>0</v>
      </c>
      <c r="AA379" s="252"/>
      <c r="AB379" s="243" t="e">
        <f>(AA379/Z379)*100</f>
        <v>#DIV/0!</v>
      </c>
      <c r="AC379" s="252">
        <v>0</v>
      </c>
      <c r="AD379" s="252"/>
      <c r="AE379" s="243" t="e">
        <f>(AD379/AC379)*100</f>
        <v>#DIV/0!</v>
      </c>
      <c r="AF379" s="252">
        <v>0</v>
      </c>
      <c r="AG379" s="252">
        <v>0</v>
      </c>
      <c r="AH379" s="243" t="e">
        <f t="shared" si="997"/>
        <v>#DIV/0!</v>
      </c>
      <c r="AI379" s="252">
        <v>0</v>
      </c>
      <c r="AJ379" s="252"/>
      <c r="AK379" s="243" t="e">
        <f t="shared" si="999"/>
        <v>#DIV/0!</v>
      </c>
      <c r="AL379" s="252">
        <v>0</v>
      </c>
      <c r="AM379" s="252"/>
      <c r="AN379" s="243" t="e">
        <f t="shared" si="1001"/>
        <v>#DIV/0!</v>
      </c>
      <c r="AO379" s="252">
        <v>0</v>
      </c>
      <c r="AP379" s="252"/>
      <c r="AQ379" s="243" t="e">
        <f t="shared" ref="AQ379" si="1172">(AP379/AO379)*100</f>
        <v>#DIV/0!</v>
      </c>
      <c r="AR379" s="252"/>
    </row>
    <row r="380" spans="1:44" ht="19.8" customHeight="1">
      <c r="A380" s="314" t="s">
        <v>589</v>
      </c>
      <c r="B380" s="318" t="s">
        <v>558</v>
      </c>
      <c r="C380" s="317" t="s">
        <v>318</v>
      </c>
      <c r="D380" s="243" t="s">
        <v>287</v>
      </c>
      <c r="E380" s="243">
        <f>E381+E382+E384</f>
        <v>5429.1</v>
      </c>
      <c r="F380" s="243">
        <f t="shared" ref="F380" si="1173">F381+F382+F384</f>
        <v>5429.1</v>
      </c>
      <c r="G380" s="243">
        <f t="shared" si="646"/>
        <v>100</v>
      </c>
      <c r="H380" s="243">
        <f t="shared" ref="H380:I380" si="1174">H381+H382+H384</f>
        <v>0</v>
      </c>
      <c r="I380" s="243">
        <f t="shared" si="1174"/>
        <v>0</v>
      </c>
      <c r="J380" s="243" t="e">
        <f t="shared" si="647"/>
        <v>#DIV/0!</v>
      </c>
      <c r="K380" s="243">
        <f t="shared" ref="K380:L380" si="1175">K381+K382+K384</f>
        <v>0</v>
      </c>
      <c r="L380" s="243">
        <f t="shared" si="1175"/>
        <v>0</v>
      </c>
      <c r="M380" s="243" t="e">
        <f t="shared" si="648"/>
        <v>#DIV/0!</v>
      </c>
      <c r="N380" s="243">
        <f t="shared" ref="N380:O380" si="1176">N381+N382+N384</f>
        <v>0</v>
      </c>
      <c r="O380" s="243">
        <f t="shared" si="1176"/>
        <v>0</v>
      </c>
      <c r="P380" s="243" t="e">
        <f t="shared" si="649"/>
        <v>#DIV/0!</v>
      </c>
      <c r="Q380" s="243">
        <f t="shared" ref="Q380:R380" si="1177">Q381+Q382+Q384</f>
        <v>0</v>
      </c>
      <c r="R380" s="243">
        <f t="shared" si="1177"/>
        <v>0</v>
      </c>
      <c r="S380" s="243" t="e">
        <f t="shared" si="650"/>
        <v>#DIV/0!</v>
      </c>
      <c r="T380" s="243">
        <f t="shared" ref="T380:U380" si="1178">T381+T382+T384</f>
        <v>0</v>
      </c>
      <c r="U380" s="243">
        <f t="shared" si="1178"/>
        <v>0</v>
      </c>
      <c r="V380" s="243" t="e">
        <f t="shared" si="651"/>
        <v>#DIV/0!</v>
      </c>
      <c r="W380" s="243">
        <f t="shared" ref="W380:X380" si="1179">W381+W382+W384</f>
        <v>0</v>
      </c>
      <c r="X380" s="243">
        <f t="shared" si="1179"/>
        <v>0</v>
      </c>
      <c r="Y380" s="243" t="e">
        <f t="shared" ref="Y380:Y390" si="1180">(X380/W380)*100</f>
        <v>#DIV/0!</v>
      </c>
      <c r="Z380" s="243">
        <f t="shared" ref="Z380:AA380" si="1181">Z381+Z382+Z384</f>
        <v>0</v>
      </c>
      <c r="AA380" s="243">
        <f t="shared" si="1181"/>
        <v>5429.1</v>
      </c>
      <c r="AB380" s="243" t="e">
        <f t="shared" ref="AB380:AB390" si="1182">(AA380/Z380)*100</f>
        <v>#DIV/0!</v>
      </c>
      <c r="AC380" s="243">
        <f t="shared" ref="AC380:AD380" si="1183">AC381+AC382+AC384</f>
        <v>0</v>
      </c>
      <c r="AD380" s="243">
        <f t="shared" si="1183"/>
        <v>0</v>
      </c>
      <c r="AE380" s="243" t="e">
        <f t="shared" ref="AE380:AE390" si="1184">(AD380/AC380)*100</f>
        <v>#DIV/0!</v>
      </c>
      <c r="AF380" s="243">
        <f t="shared" ref="AF380:AG380" si="1185">AF381+AF382+AF384</f>
        <v>0</v>
      </c>
      <c r="AG380" s="243">
        <f t="shared" si="1185"/>
        <v>0</v>
      </c>
      <c r="AH380" s="243" t="e">
        <f t="shared" si="997"/>
        <v>#DIV/0!</v>
      </c>
      <c r="AI380" s="243">
        <f t="shared" ref="AI380:AJ380" si="1186">AI381+AI382+AI384</f>
        <v>0</v>
      </c>
      <c r="AJ380" s="243">
        <f t="shared" si="1186"/>
        <v>0</v>
      </c>
      <c r="AK380" s="243" t="e">
        <f t="shared" si="999"/>
        <v>#DIV/0!</v>
      </c>
      <c r="AL380" s="243">
        <f t="shared" ref="AL380:AM380" si="1187">AL381+AL382+AL384</f>
        <v>0</v>
      </c>
      <c r="AM380" s="243">
        <f t="shared" si="1187"/>
        <v>0</v>
      </c>
      <c r="AN380" s="243" t="e">
        <f t="shared" si="1001"/>
        <v>#DIV/0!</v>
      </c>
      <c r="AO380" s="243">
        <f t="shared" ref="AO380:AP380" si="1188">AO381+AO382+AO384</f>
        <v>5429.1</v>
      </c>
      <c r="AP380" s="243">
        <f t="shared" si="1188"/>
        <v>0</v>
      </c>
      <c r="AQ380" s="243">
        <f>(AP380/AO380)*100</f>
        <v>0</v>
      </c>
      <c r="AR380" s="252"/>
    </row>
    <row r="381" spans="1:44" ht="31.2">
      <c r="A381" s="315"/>
      <c r="B381" s="318"/>
      <c r="C381" s="317"/>
      <c r="D381" s="243" t="s">
        <v>2</v>
      </c>
      <c r="E381" s="243">
        <f>H381+K381+N381+Q381+T381+W381+Z381+AC381+AF381+AI381+AL381+AO381</f>
        <v>0</v>
      </c>
      <c r="F381" s="243">
        <f t="shared" ref="F381:F382" si="1189">I381+L381+O381+R381+U381+X381+AA381+AD381+AG381+AJ381+AM381+AP381</f>
        <v>0</v>
      </c>
      <c r="G381" s="243" t="e">
        <f t="shared" si="646"/>
        <v>#DIV/0!</v>
      </c>
      <c r="H381" s="252">
        <v>0</v>
      </c>
      <c r="I381" s="252"/>
      <c r="J381" s="243" t="e">
        <f t="shared" si="647"/>
        <v>#DIV/0!</v>
      </c>
      <c r="K381" s="252">
        <v>0</v>
      </c>
      <c r="L381" s="252"/>
      <c r="M381" s="243" t="e">
        <f t="shared" si="648"/>
        <v>#DIV/0!</v>
      </c>
      <c r="N381" s="252">
        <v>0</v>
      </c>
      <c r="O381" s="252"/>
      <c r="P381" s="243" t="e">
        <f t="shared" si="649"/>
        <v>#DIV/0!</v>
      </c>
      <c r="Q381" s="252">
        <v>0</v>
      </c>
      <c r="R381" s="252"/>
      <c r="S381" s="243" t="e">
        <f t="shared" si="650"/>
        <v>#DIV/0!</v>
      </c>
      <c r="T381" s="252">
        <v>0</v>
      </c>
      <c r="U381" s="252"/>
      <c r="V381" s="243" t="e">
        <f t="shared" si="651"/>
        <v>#DIV/0!</v>
      </c>
      <c r="W381" s="252">
        <v>0</v>
      </c>
      <c r="X381" s="252"/>
      <c r="Y381" s="243" t="e">
        <f t="shared" si="1180"/>
        <v>#DIV/0!</v>
      </c>
      <c r="Z381" s="252">
        <v>0</v>
      </c>
      <c r="AA381" s="252"/>
      <c r="AB381" s="243" t="e">
        <f t="shared" si="1182"/>
        <v>#DIV/0!</v>
      </c>
      <c r="AC381" s="252">
        <v>0</v>
      </c>
      <c r="AD381" s="252"/>
      <c r="AE381" s="243" t="e">
        <f t="shared" si="1184"/>
        <v>#DIV/0!</v>
      </c>
      <c r="AF381" s="252">
        <v>0</v>
      </c>
      <c r="AG381" s="252">
        <v>0</v>
      </c>
      <c r="AH381" s="243" t="e">
        <f t="shared" si="997"/>
        <v>#DIV/0!</v>
      </c>
      <c r="AI381" s="252">
        <v>0</v>
      </c>
      <c r="AJ381" s="252"/>
      <c r="AK381" s="243" t="e">
        <f t="shared" si="999"/>
        <v>#DIV/0!</v>
      </c>
      <c r="AL381" s="252">
        <v>0</v>
      </c>
      <c r="AM381" s="252"/>
      <c r="AN381" s="243" t="e">
        <f t="shared" si="1001"/>
        <v>#DIV/0!</v>
      </c>
      <c r="AO381" s="252">
        <v>0</v>
      </c>
      <c r="AP381" s="252"/>
      <c r="AQ381" s="243" t="e">
        <f>(AP381/AO381)*100</f>
        <v>#DIV/0!</v>
      </c>
      <c r="AR381" s="252"/>
    </row>
    <row r="382" spans="1:44" ht="16.05" customHeight="1">
      <c r="A382" s="315"/>
      <c r="B382" s="318"/>
      <c r="C382" s="317"/>
      <c r="D382" s="243" t="s">
        <v>43</v>
      </c>
      <c r="E382" s="243">
        <f t="shared" ref="E382:F384" si="1190">H382+K382+N382+Q382+T382+W382+Z382+AC382+AF382+AI382+AL382+AO382</f>
        <v>5429.1</v>
      </c>
      <c r="F382" s="243">
        <f t="shared" si="1189"/>
        <v>5429.1</v>
      </c>
      <c r="G382" s="243">
        <f t="shared" si="646"/>
        <v>100</v>
      </c>
      <c r="H382" s="252">
        <v>0</v>
      </c>
      <c r="I382" s="252"/>
      <c r="J382" s="243" t="e">
        <f t="shared" si="647"/>
        <v>#DIV/0!</v>
      </c>
      <c r="K382" s="252">
        <v>0</v>
      </c>
      <c r="L382" s="252"/>
      <c r="M382" s="243" t="e">
        <f t="shared" si="648"/>
        <v>#DIV/0!</v>
      </c>
      <c r="N382" s="252">
        <v>0</v>
      </c>
      <c r="O382" s="252"/>
      <c r="P382" s="243" t="e">
        <f t="shared" si="649"/>
        <v>#DIV/0!</v>
      </c>
      <c r="Q382" s="252">
        <v>0</v>
      </c>
      <c r="R382" s="252"/>
      <c r="S382" s="243" t="e">
        <f t="shared" si="650"/>
        <v>#DIV/0!</v>
      </c>
      <c r="T382" s="252">
        <v>0</v>
      </c>
      <c r="U382" s="252"/>
      <c r="V382" s="243" t="e">
        <f t="shared" si="651"/>
        <v>#DIV/0!</v>
      </c>
      <c r="W382" s="252">
        <v>0</v>
      </c>
      <c r="X382" s="252"/>
      <c r="Y382" s="243" t="e">
        <f t="shared" si="1180"/>
        <v>#DIV/0!</v>
      </c>
      <c r="Z382" s="252">
        <v>0</v>
      </c>
      <c r="AA382" s="252">
        <v>5429.1</v>
      </c>
      <c r="AB382" s="243" t="e">
        <f t="shared" si="1182"/>
        <v>#DIV/0!</v>
      </c>
      <c r="AC382" s="252">
        <v>0</v>
      </c>
      <c r="AD382" s="252"/>
      <c r="AE382" s="243" t="e">
        <f t="shared" si="1184"/>
        <v>#DIV/0!</v>
      </c>
      <c r="AF382" s="252">
        <v>0</v>
      </c>
      <c r="AG382" s="252">
        <v>0</v>
      </c>
      <c r="AH382" s="243" t="e">
        <f t="shared" si="997"/>
        <v>#DIV/0!</v>
      </c>
      <c r="AI382" s="252">
        <v>0</v>
      </c>
      <c r="AJ382" s="252"/>
      <c r="AK382" s="243" t="e">
        <f t="shared" si="999"/>
        <v>#DIV/0!</v>
      </c>
      <c r="AL382" s="252">
        <v>0</v>
      </c>
      <c r="AM382" s="252"/>
      <c r="AN382" s="243" t="e">
        <f t="shared" si="1001"/>
        <v>#DIV/0!</v>
      </c>
      <c r="AO382" s="252">
        <v>5429.1</v>
      </c>
      <c r="AP382" s="252"/>
      <c r="AQ382" s="243">
        <f>(AP382/AO382)*100</f>
        <v>0</v>
      </c>
      <c r="AR382" s="252"/>
    </row>
    <row r="383" spans="1:44" ht="46.8">
      <c r="A383" s="315"/>
      <c r="B383" s="318"/>
      <c r="C383" s="317"/>
      <c r="D383" s="243" t="s">
        <v>283</v>
      </c>
      <c r="E383" s="243">
        <f t="shared" si="1190"/>
        <v>0</v>
      </c>
      <c r="F383" s="243">
        <f t="shared" ref="F383" si="1191">I383+L383+O383+R383+U383+X383+AA383+AD383+AG383+AJ383+AP383</f>
        <v>0</v>
      </c>
      <c r="G383" s="243" t="e">
        <f t="shared" si="646"/>
        <v>#DIV/0!</v>
      </c>
      <c r="H383" s="252">
        <v>0</v>
      </c>
      <c r="I383" s="252"/>
      <c r="J383" s="243" t="e">
        <f t="shared" si="647"/>
        <v>#DIV/0!</v>
      </c>
      <c r="K383" s="252">
        <v>0</v>
      </c>
      <c r="L383" s="252"/>
      <c r="M383" s="243" t="e">
        <f t="shared" si="648"/>
        <v>#DIV/0!</v>
      </c>
      <c r="N383" s="252">
        <v>0</v>
      </c>
      <c r="O383" s="252"/>
      <c r="P383" s="243" t="e">
        <f t="shared" si="649"/>
        <v>#DIV/0!</v>
      </c>
      <c r="Q383" s="252">
        <v>0</v>
      </c>
      <c r="R383" s="252"/>
      <c r="S383" s="243" t="e">
        <f t="shared" si="650"/>
        <v>#DIV/0!</v>
      </c>
      <c r="T383" s="252">
        <v>0</v>
      </c>
      <c r="U383" s="252"/>
      <c r="V383" s="243" t="e">
        <f t="shared" si="651"/>
        <v>#DIV/0!</v>
      </c>
      <c r="W383" s="252">
        <v>0</v>
      </c>
      <c r="X383" s="252"/>
      <c r="Y383" s="243" t="e">
        <f t="shared" si="1180"/>
        <v>#DIV/0!</v>
      </c>
      <c r="Z383" s="252">
        <v>0</v>
      </c>
      <c r="AA383" s="252"/>
      <c r="AB383" s="243" t="e">
        <f t="shared" si="1182"/>
        <v>#DIV/0!</v>
      </c>
      <c r="AC383" s="252">
        <v>0</v>
      </c>
      <c r="AD383" s="252"/>
      <c r="AE383" s="243" t="e">
        <f t="shared" si="1184"/>
        <v>#DIV/0!</v>
      </c>
      <c r="AF383" s="252">
        <v>0</v>
      </c>
      <c r="AG383" s="252">
        <v>0</v>
      </c>
      <c r="AH383" s="243" t="e">
        <f t="shared" si="997"/>
        <v>#DIV/0!</v>
      </c>
      <c r="AI383" s="252">
        <v>0</v>
      </c>
      <c r="AJ383" s="252"/>
      <c r="AK383" s="243" t="e">
        <f t="shared" si="999"/>
        <v>#DIV/0!</v>
      </c>
      <c r="AL383" s="252">
        <v>0</v>
      </c>
      <c r="AM383" s="252"/>
      <c r="AN383" s="243" t="e">
        <f t="shared" si="1001"/>
        <v>#DIV/0!</v>
      </c>
      <c r="AO383" s="252">
        <v>0</v>
      </c>
      <c r="AP383" s="243"/>
      <c r="AQ383" s="243"/>
      <c r="AR383" s="252"/>
    </row>
    <row r="384" spans="1:44" ht="31.2">
      <c r="A384" s="316"/>
      <c r="B384" s="318"/>
      <c r="C384" s="317"/>
      <c r="D384" s="243" t="s">
        <v>288</v>
      </c>
      <c r="E384" s="243">
        <f t="shared" si="1190"/>
        <v>0</v>
      </c>
      <c r="F384" s="243">
        <f t="shared" si="1190"/>
        <v>0</v>
      </c>
      <c r="G384" s="243" t="e">
        <f t="shared" si="646"/>
        <v>#DIV/0!</v>
      </c>
      <c r="H384" s="252">
        <v>0</v>
      </c>
      <c r="I384" s="252"/>
      <c r="J384" s="243" t="e">
        <f t="shared" si="647"/>
        <v>#DIV/0!</v>
      </c>
      <c r="K384" s="252">
        <v>0</v>
      </c>
      <c r="L384" s="252"/>
      <c r="M384" s="243" t="e">
        <f t="shared" si="648"/>
        <v>#DIV/0!</v>
      </c>
      <c r="N384" s="252">
        <v>0</v>
      </c>
      <c r="O384" s="252"/>
      <c r="P384" s="243" t="e">
        <f t="shared" si="649"/>
        <v>#DIV/0!</v>
      </c>
      <c r="Q384" s="252">
        <v>0</v>
      </c>
      <c r="R384" s="252"/>
      <c r="S384" s="243" t="e">
        <f t="shared" si="650"/>
        <v>#DIV/0!</v>
      </c>
      <c r="T384" s="252">
        <v>0</v>
      </c>
      <c r="U384" s="252"/>
      <c r="V384" s="243" t="e">
        <f t="shared" si="651"/>
        <v>#DIV/0!</v>
      </c>
      <c r="W384" s="252">
        <v>0</v>
      </c>
      <c r="X384" s="252"/>
      <c r="Y384" s="243" t="e">
        <f t="shared" si="1180"/>
        <v>#DIV/0!</v>
      </c>
      <c r="Z384" s="252">
        <v>0</v>
      </c>
      <c r="AA384" s="252"/>
      <c r="AB384" s="243" t="e">
        <f t="shared" si="1182"/>
        <v>#DIV/0!</v>
      </c>
      <c r="AC384" s="252">
        <v>0</v>
      </c>
      <c r="AD384" s="252"/>
      <c r="AE384" s="243" t="e">
        <f t="shared" si="1184"/>
        <v>#DIV/0!</v>
      </c>
      <c r="AF384" s="252">
        <v>0</v>
      </c>
      <c r="AG384" s="252">
        <v>0</v>
      </c>
      <c r="AH384" s="243" t="e">
        <f t="shared" si="997"/>
        <v>#DIV/0!</v>
      </c>
      <c r="AI384" s="252">
        <v>0</v>
      </c>
      <c r="AJ384" s="252"/>
      <c r="AK384" s="243" t="e">
        <f t="shared" si="999"/>
        <v>#DIV/0!</v>
      </c>
      <c r="AL384" s="252">
        <v>0</v>
      </c>
      <c r="AM384" s="252"/>
      <c r="AN384" s="243" t="e">
        <f t="shared" si="1001"/>
        <v>#DIV/0!</v>
      </c>
      <c r="AO384" s="252">
        <v>0</v>
      </c>
      <c r="AP384" s="252"/>
      <c r="AQ384" s="243" t="e">
        <f>(AP384/AO384)*100</f>
        <v>#DIV/0!</v>
      </c>
      <c r="AR384" s="252"/>
    </row>
    <row r="385" spans="1:44" ht="19.8" hidden="1" customHeight="1">
      <c r="A385" s="314" t="s">
        <v>590</v>
      </c>
      <c r="B385" s="318" t="s">
        <v>591</v>
      </c>
      <c r="C385" s="317" t="s">
        <v>318</v>
      </c>
      <c r="D385" s="243" t="s">
        <v>287</v>
      </c>
      <c r="E385" s="243">
        <f>E386+E387+E389</f>
        <v>0</v>
      </c>
      <c r="F385" s="243">
        <f t="shared" ref="F385" si="1192">F386+F387+F389</f>
        <v>0</v>
      </c>
      <c r="G385" s="243" t="e">
        <f t="shared" si="646"/>
        <v>#DIV/0!</v>
      </c>
      <c r="H385" s="243">
        <f t="shared" ref="H385:I385" si="1193">H386+H387+H389</f>
        <v>0</v>
      </c>
      <c r="I385" s="243">
        <f t="shared" si="1193"/>
        <v>0</v>
      </c>
      <c r="J385" s="243" t="e">
        <f t="shared" si="647"/>
        <v>#DIV/0!</v>
      </c>
      <c r="K385" s="243">
        <f t="shared" ref="K385:L385" si="1194">K386+K387+K389</f>
        <v>0</v>
      </c>
      <c r="L385" s="243">
        <f t="shared" si="1194"/>
        <v>0</v>
      </c>
      <c r="M385" s="243" t="e">
        <f t="shared" si="648"/>
        <v>#DIV/0!</v>
      </c>
      <c r="N385" s="243">
        <f t="shared" ref="N385:O385" si="1195">N386+N387+N389</f>
        <v>0</v>
      </c>
      <c r="O385" s="243">
        <f t="shared" si="1195"/>
        <v>0</v>
      </c>
      <c r="P385" s="243" t="e">
        <f t="shared" si="649"/>
        <v>#DIV/0!</v>
      </c>
      <c r="Q385" s="243">
        <f t="shared" ref="Q385:R385" si="1196">Q386+Q387+Q389</f>
        <v>0</v>
      </c>
      <c r="R385" s="243">
        <f t="shared" si="1196"/>
        <v>0</v>
      </c>
      <c r="S385" s="243" t="e">
        <f t="shared" si="650"/>
        <v>#DIV/0!</v>
      </c>
      <c r="T385" s="243">
        <f t="shared" ref="T385:U385" si="1197">T386+T387+T389</f>
        <v>0</v>
      </c>
      <c r="U385" s="243">
        <f t="shared" si="1197"/>
        <v>0</v>
      </c>
      <c r="V385" s="243" t="e">
        <f t="shared" si="651"/>
        <v>#DIV/0!</v>
      </c>
      <c r="W385" s="243">
        <f t="shared" ref="W385:X385" si="1198">W386+W387+W389</f>
        <v>0</v>
      </c>
      <c r="X385" s="243">
        <f t="shared" si="1198"/>
        <v>0</v>
      </c>
      <c r="Y385" s="243" t="e">
        <f t="shared" si="1180"/>
        <v>#DIV/0!</v>
      </c>
      <c r="Z385" s="243">
        <f t="shared" ref="Z385:AA385" si="1199">Z386+Z387+Z389</f>
        <v>0</v>
      </c>
      <c r="AA385" s="243">
        <f t="shared" si="1199"/>
        <v>0</v>
      </c>
      <c r="AB385" s="243" t="e">
        <f t="shared" si="1182"/>
        <v>#DIV/0!</v>
      </c>
      <c r="AC385" s="243">
        <f t="shared" ref="AC385:AD385" si="1200">AC386+AC387+AC389</f>
        <v>0</v>
      </c>
      <c r="AD385" s="243">
        <f t="shared" si="1200"/>
        <v>0</v>
      </c>
      <c r="AE385" s="243" t="e">
        <f t="shared" si="1184"/>
        <v>#DIV/0!</v>
      </c>
      <c r="AF385" s="243">
        <f t="shared" ref="AF385:AG385" si="1201">AF386+AF387+AF389</f>
        <v>0</v>
      </c>
      <c r="AG385" s="243">
        <f t="shared" si="1201"/>
        <v>0</v>
      </c>
      <c r="AH385" s="243" t="e">
        <f t="shared" si="997"/>
        <v>#DIV/0!</v>
      </c>
      <c r="AI385" s="243">
        <f t="shared" ref="AI385:AJ385" si="1202">AI386+AI387+AI389</f>
        <v>0</v>
      </c>
      <c r="AJ385" s="243">
        <f t="shared" si="1202"/>
        <v>0</v>
      </c>
      <c r="AK385" s="243" t="e">
        <f t="shared" si="999"/>
        <v>#DIV/0!</v>
      </c>
      <c r="AL385" s="243">
        <f t="shared" ref="AL385:AM385" si="1203">AL386+AL387+AL389</f>
        <v>0</v>
      </c>
      <c r="AM385" s="243">
        <f t="shared" si="1203"/>
        <v>0</v>
      </c>
      <c r="AN385" s="243" t="e">
        <f t="shared" si="1001"/>
        <v>#DIV/0!</v>
      </c>
      <c r="AO385" s="243">
        <f t="shared" ref="AO385:AP385" si="1204">AO386+AO387+AO389</f>
        <v>0</v>
      </c>
      <c r="AP385" s="243">
        <f t="shared" si="1204"/>
        <v>0</v>
      </c>
      <c r="AQ385" s="243" t="e">
        <f>(AP385/AO385)*100</f>
        <v>#DIV/0!</v>
      </c>
      <c r="AR385" s="252"/>
    </row>
    <row r="386" spans="1:44" ht="31.2" hidden="1">
      <c r="A386" s="315"/>
      <c r="B386" s="318"/>
      <c r="C386" s="317"/>
      <c r="D386" s="243" t="s">
        <v>2</v>
      </c>
      <c r="E386" s="243">
        <f>H386+K386+N386+Q386+T386+W386+Z386+AC386+AF386+AI386+AL386+AO386</f>
        <v>0</v>
      </c>
      <c r="F386" s="243">
        <f t="shared" ref="F386:F387" si="1205">I386+L386+O386+R386+U386+X386+AA386+AD386+AG386+AJ386+AM386+AP386</f>
        <v>0</v>
      </c>
      <c r="G386" s="243" t="e">
        <f t="shared" si="646"/>
        <v>#DIV/0!</v>
      </c>
      <c r="H386" s="252">
        <v>0</v>
      </c>
      <c r="I386" s="252"/>
      <c r="J386" s="243" t="e">
        <f t="shared" si="647"/>
        <v>#DIV/0!</v>
      </c>
      <c r="K386" s="252">
        <v>0</v>
      </c>
      <c r="L386" s="252"/>
      <c r="M386" s="243" t="e">
        <f t="shared" si="648"/>
        <v>#DIV/0!</v>
      </c>
      <c r="N386" s="252">
        <v>0</v>
      </c>
      <c r="O386" s="252"/>
      <c r="P386" s="243" t="e">
        <f t="shared" si="649"/>
        <v>#DIV/0!</v>
      </c>
      <c r="Q386" s="252">
        <v>0</v>
      </c>
      <c r="R386" s="252"/>
      <c r="S386" s="243" t="e">
        <f t="shared" si="650"/>
        <v>#DIV/0!</v>
      </c>
      <c r="T386" s="252">
        <v>0</v>
      </c>
      <c r="U386" s="252"/>
      <c r="V386" s="243" t="e">
        <f t="shared" si="651"/>
        <v>#DIV/0!</v>
      </c>
      <c r="W386" s="252">
        <v>0</v>
      </c>
      <c r="X386" s="252"/>
      <c r="Y386" s="243" t="e">
        <f t="shared" si="1180"/>
        <v>#DIV/0!</v>
      </c>
      <c r="Z386" s="252">
        <v>0</v>
      </c>
      <c r="AA386" s="252"/>
      <c r="AB386" s="243" t="e">
        <f t="shared" si="1182"/>
        <v>#DIV/0!</v>
      </c>
      <c r="AC386" s="252">
        <v>0</v>
      </c>
      <c r="AD386" s="252"/>
      <c r="AE386" s="243" t="e">
        <f t="shared" si="1184"/>
        <v>#DIV/0!</v>
      </c>
      <c r="AF386" s="252">
        <v>0</v>
      </c>
      <c r="AG386" s="252">
        <v>0</v>
      </c>
      <c r="AH386" s="243" t="e">
        <f t="shared" si="997"/>
        <v>#DIV/0!</v>
      </c>
      <c r="AI386" s="252">
        <v>0</v>
      </c>
      <c r="AJ386" s="252"/>
      <c r="AK386" s="243" t="e">
        <f t="shared" si="999"/>
        <v>#DIV/0!</v>
      </c>
      <c r="AL386" s="252">
        <v>0</v>
      </c>
      <c r="AM386" s="252"/>
      <c r="AN386" s="243" t="e">
        <f t="shared" si="1001"/>
        <v>#DIV/0!</v>
      </c>
      <c r="AO386" s="252">
        <v>0</v>
      </c>
      <c r="AP386" s="252"/>
      <c r="AQ386" s="243" t="e">
        <f>(AP386/AO386)*100</f>
        <v>#DIV/0!</v>
      </c>
      <c r="AR386" s="252"/>
    </row>
    <row r="387" spans="1:44" ht="16.05" hidden="1" customHeight="1">
      <c r="A387" s="315"/>
      <c r="B387" s="318"/>
      <c r="C387" s="317"/>
      <c r="D387" s="243" t="s">
        <v>43</v>
      </c>
      <c r="E387" s="243">
        <f t="shared" ref="E387:F389" si="1206">H387+K387+N387+Q387+T387+W387+Z387+AC387+AF387+AI387+AL387+AO387</f>
        <v>0</v>
      </c>
      <c r="F387" s="243">
        <f t="shared" si="1205"/>
        <v>0</v>
      </c>
      <c r="G387" s="243" t="e">
        <f t="shared" si="646"/>
        <v>#DIV/0!</v>
      </c>
      <c r="H387" s="252">
        <v>0</v>
      </c>
      <c r="I387" s="252"/>
      <c r="J387" s="243" t="e">
        <f t="shared" si="647"/>
        <v>#DIV/0!</v>
      </c>
      <c r="K387" s="252">
        <v>0</v>
      </c>
      <c r="L387" s="252"/>
      <c r="M387" s="243" t="e">
        <f t="shared" si="648"/>
        <v>#DIV/0!</v>
      </c>
      <c r="N387" s="252">
        <v>0</v>
      </c>
      <c r="O387" s="252"/>
      <c r="P387" s="243" t="e">
        <f t="shared" si="649"/>
        <v>#DIV/0!</v>
      </c>
      <c r="Q387" s="252">
        <v>0</v>
      </c>
      <c r="R387" s="252"/>
      <c r="S387" s="243" t="e">
        <f t="shared" si="650"/>
        <v>#DIV/0!</v>
      </c>
      <c r="T387" s="252">
        <v>0</v>
      </c>
      <c r="U387" s="252"/>
      <c r="V387" s="243" t="e">
        <f t="shared" si="651"/>
        <v>#DIV/0!</v>
      </c>
      <c r="W387" s="252">
        <v>0</v>
      </c>
      <c r="X387" s="252"/>
      <c r="Y387" s="243" t="e">
        <f t="shared" si="1180"/>
        <v>#DIV/0!</v>
      </c>
      <c r="Z387" s="252">
        <v>0</v>
      </c>
      <c r="AA387" s="252"/>
      <c r="AB387" s="243" t="e">
        <f t="shared" si="1182"/>
        <v>#DIV/0!</v>
      </c>
      <c r="AC387" s="252">
        <v>0</v>
      </c>
      <c r="AD387" s="252"/>
      <c r="AE387" s="243" t="e">
        <f t="shared" si="1184"/>
        <v>#DIV/0!</v>
      </c>
      <c r="AF387" s="252">
        <v>0</v>
      </c>
      <c r="AG387" s="252">
        <v>0</v>
      </c>
      <c r="AH387" s="243" t="e">
        <f t="shared" si="997"/>
        <v>#DIV/0!</v>
      </c>
      <c r="AI387" s="252">
        <v>0</v>
      </c>
      <c r="AJ387" s="252"/>
      <c r="AK387" s="243" t="e">
        <f t="shared" si="999"/>
        <v>#DIV/0!</v>
      </c>
      <c r="AL387" s="252">
        <v>0</v>
      </c>
      <c r="AM387" s="252"/>
      <c r="AN387" s="243" t="e">
        <f t="shared" si="1001"/>
        <v>#DIV/0!</v>
      </c>
      <c r="AO387" s="252">
        <v>0</v>
      </c>
      <c r="AP387" s="252"/>
      <c r="AQ387" s="243" t="e">
        <f>(AP387/AO387)*100</f>
        <v>#DIV/0!</v>
      </c>
      <c r="AR387" s="252"/>
    </row>
    <row r="388" spans="1:44" ht="46.8" hidden="1">
      <c r="A388" s="315"/>
      <c r="B388" s="318"/>
      <c r="C388" s="317"/>
      <c r="D388" s="243" t="s">
        <v>283</v>
      </c>
      <c r="E388" s="243">
        <f t="shared" si="1206"/>
        <v>0</v>
      </c>
      <c r="F388" s="243">
        <f t="shared" ref="F388" si="1207">I388+L388+O388+R388+U388+X388+AA388+AD388+AG388+AJ388+AP388</f>
        <v>0</v>
      </c>
      <c r="G388" s="243" t="e">
        <f t="shared" si="646"/>
        <v>#DIV/0!</v>
      </c>
      <c r="H388" s="252">
        <v>0</v>
      </c>
      <c r="I388" s="252"/>
      <c r="J388" s="243" t="e">
        <f t="shared" si="647"/>
        <v>#DIV/0!</v>
      </c>
      <c r="K388" s="252">
        <v>0</v>
      </c>
      <c r="L388" s="252"/>
      <c r="M388" s="243" t="e">
        <f t="shared" si="648"/>
        <v>#DIV/0!</v>
      </c>
      <c r="N388" s="252">
        <v>0</v>
      </c>
      <c r="O388" s="252"/>
      <c r="P388" s="243" t="e">
        <f t="shared" si="649"/>
        <v>#DIV/0!</v>
      </c>
      <c r="Q388" s="252">
        <v>0</v>
      </c>
      <c r="R388" s="252"/>
      <c r="S388" s="243" t="e">
        <f t="shared" si="650"/>
        <v>#DIV/0!</v>
      </c>
      <c r="T388" s="252">
        <v>0</v>
      </c>
      <c r="U388" s="252"/>
      <c r="V388" s="243" t="e">
        <f t="shared" si="651"/>
        <v>#DIV/0!</v>
      </c>
      <c r="W388" s="252">
        <v>0</v>
      </c>
      <c r="X388" s="252"/>
      <c r="Y388" s="243" t="e">
        <f t="shared" si="1180"/>
        <v>#DIV/0!</v>
      </c>
      <c r="Z388" s="252">
        <v>0</v>
      </c>
      <c r="AA388" s="252"/>
      <c r="AB388" s="243" t="e">
        <f t="shared" si="1182"/>
        <v>#DIV/0!</v>
      </c>
      <c r="AC388" s="252">
        <v>0</v>
      </c>
      <c r="AD388" s="252"/>
      <c r="AE388" s="243" t="e">
        <f t="shared" si="1184"/>
        <v>#DIV/0!</v>
      </c>
      <c r="AF388" s="252">
        <v>0</v>
      </c>
      <c r="AG388" s="252">
        <v>0</v>
      </c>
      <c r="AH388" s="243" t="e">
        <f t="shared" si="997"/>
        <v>#DIV/0!</v>
      </c>
      <c r="AI388" s="252">
        <v>0</v>
      </c>
      <c r="AJ388" s="252"/>
      <c r="AK388" s="243" t="e">
        <f t="shared" si="999"/>
        <v>#DIV/0!</v>
      </c>
      <c r="AL388" s="252">
        <v>0</v>
      </c>
      <c r="AM388" s="252"/>
      <c r="AN388" s="243" t="e">
        <f t="shared" si="1001"/>
        <v>#DIV/0!</v>
      </c>
      <c r="AO388" s="252">
        <v>0</v>
      </c>
      <c r="AP388" s="243"/>
      <c r="AQ388" s="243"/>
      <c r="AR388" s="252"/>
    </row>
    <row r="389" spans="1:44" ht="31.2" hidden="1">
      <c r="A389" s="316"/>
      <c r="B389" s="318"/>
      <c r="C389" s="317"/>
      <c r="D389" s="243" t="s">
        <v>288</v>
      </c>
      <c r="E389" s="243">
        <f t="shared" si="1206"/>
        <v>0</v>
      </c>
      <c r="F389" s="243">
        <f t="shared" si="1206"/>
        <v>0</v>
      </c>
      <c r="G389" s="243" t="e">
        <f t="shared" si="646"/>
        <v>#DIV/0!</v>
      </c>
      <c r="H389" s="252">
        <v>0</v>
      </c>
      <c r="I389" s="252"/>
      <c r="J389" s="243" t="e">
        <f t="shared" si="647"/>
        <v>#DIV/0!</v>
      </c>
      <c r="K389" s="252">
        <v>0</v>
      </c>
      <c r="L389" s="252"/>
      <c r="M389" s="243" t="e">
        <f t="shared" si="648"/>
        <v>#DIV/0!</v>
      </c>
      <c r="N389" s="252">
        <v>0</v>
      </c>
      <c r="O389" s="252"/>
      <c r="P389" s="243" t="e">
        <f t="shared" si="649"/>
        <v>#DIV/0!</v>
      </c>
      <c r="Q389" s="252">
        <v>0</v>
      </c>
      <c r="R389" s="252"/>
      <c r="S389" s="243" t="e">
        <f t="shared" si="650"/>
        <v>#DIV/0!</v>
      </c>
      <c r="T389" s="252">
        <v>0</v>
      </c>
      <c r="U389" s="252"/>
      <c r="V389" s="243" t="e">
        <f t="shared" si="651"/>
        <v>#DIV/0!</v>
      </c>
      <c r="W389" s="252">
        <v>0</v>
      </c>
      <c r="X389" s="252"/>
      <c r="Y389" s="243" t="e">
        <f t="shared" si="1180"/>
        <v>#DIV/0!</v>
      </c>
      <c r="Z389" s="252">
        <v>0</v>
      </c>
      <c r="AA389" s="252"/>
      <c r="AB389" s="243" t="e">
        <f t="shared" si="1182"/>
        <v>#DIV/0!</v>
      </c>
      <c r="AC389" s="252">
        <v>0</v>
      </c>
      <c r="AD389" s="252"/>
      <c r="AE389" s="243" t="e">
        <f t="shared" si="1184"/>
        <v>#DIV/0!</v>
      </c>
      <c r="AF389" s="252">
        <v>0</v>
      </c>
      <c r="AG389" s="252">
        <v>0</v>
      </c>
      <c r="AH389" s="243" t="e">
        <f t="shared" si="997"/>
        <v>#DIV/0!</v>
      </c>
      <c r="AI389" s="252">
        <v>0</v>
      </c>
      <c r="AJ389" s="252"/>
      <c r="AK389" s="243" t="e">
        <f t="shared" si="999"/>
        <v>#DIV/0!</v>
      </c>
      <c r="AL389" s="252">
        <v>0</v>
      </c>
      <c r="AM389" s="252"/>
      <c r="AN389" s="243" t="e">
        <f t="shared" si="1001"/>
        <v>#DIV/0!</v>
      </c>
      <c r="AO389" s="252">
        <v>0</v>
      </c>
      <c r="AP389" s="252"/>
      <c r="AQ389" s="243" t="e">
        <f>(AP389/AO389)*100</f>
        <v>#DIV/0!</v>
      </c>
      <c r="AR389" s="252"/>
    </row>
    <row r="390" spans="1:44" ht="16.05" hidden="1" customHeight="1">
      <c r="A390" s="314" t="s">
        <v>592</v>
      </c>
      <c r="B390" s="318" t="s">
        <v>560</v>
      </c>
      <c r="C390" s="317" t="s">
        <v>318</v>
      </c>
      <c r="D390" s="243" t="s">
        <v>287</v>
      </c>
      <c r="E390" s="243">
        <f>E391+E392+E394</f>
        <v>0</v>
      </c>
      <c r="F390" s="243">
        <f t="shared" ref="F390" si="1208">F391+F392+F394</f>
        <v>0</v>
      </c>
      <c r="G390" s="243" t="e">
        <f t="shared" si="646"/>
        <v>#DIV/0!</v>
      </c>
      <c r="H390" s="243">
        <f t="shared" ref="H390:I390" si="1209">H391+H392+H394</f>
        <v>0</v>
      </c>
      <c r="I390" s="243">
        <f t="shared" si="1209"/>
        <v>0</v>
      </c>
      <c r="J390" s="243" t="e">
        <f t="shared" si="647"/>
        <v>#DIV/0!</v>
      </c>
      <c r="K390" s="243">
        <f t="shared" ref="K390:L390" si="1210">K391+K392+K394</f>
        <v>0</v>
      </c>
      <c r="L390" s="243">
        <f t="shared" si="1210"/>
        <v>0</v>
      </c>
      <c r="M390" s="243" t="e">
        <f t="shared" si="648"/>
        <v>#DIV/0!</v>
      </c>
      <c r="N390" s="243">
        <f t="shared" ref="N390:O390" si="1211">N391+N392+N394</f>
        <v>0</v>
      </c>
      <c r="O390" s="243">
        <f t="shared" si="1211"/>
        <v>0</v>
      </c>
      <c r="P390" s="243" t="e">
        <f t="shared" si="649"/>
        <v>#DIV/0!</v>
      </c>
      <c r="Q390" s="243">
        <f t="shared" ref="Q390:R390" si="1212">Q391+Q392+Q394</f>
        <v>0</v>
      </c>
      <c r="R390" s="243">
        <f t="shared" si="1212"/>
        <v>0</v>
      </c>
      <c r="S390" s="243" t="e">
        <f t="shared" si="650"/>
        <v>#DIV/0!</v>
      </c>
      <c r="T390" s="243">
        <f t="shared" ref="T390:U390" si="1213">T391+T392+T394</f>
        <v>0</v>
      </c>
      <c r="U390" s="243">
        <f t="shared" si="1213"/>
        <v>0</v>
      </c>
      <c r="V390" s="243" t="e">
        <f t="shared" si="651"/>
        <v>#DIV/0!</v>
      </c>
      <c r="W390" s="243">
        <f t="shared" ref="W390:X390" si="1214">W391+W392+W394</f>
        <v>0</v>
      </c>
      <c r="X390" s="243">
        <f t="shared" si="1214"/>
        <v>0</v>
      </c>
      <c r="Y390" s="243" t="e">
        <f t="shared" si="1180"/>
        <v>#DIV/0!</v>
      </c>
      <c r="Z390" s="243">
        <f t="shared" ref="Z390:AA390" si="1215">Z391+Z392+Z394</f>
        <v>0</v>
      </c>
      <c r="AA390" s="243">
        <f t="shared" si="1215"/>
        <v>0</v>
      </c>
      <c r="AB390" s="243" t="e">
        <f t="shared" si="1182"/>
        <v>#DIV/0!</v>
      </c>
      <c r="AC390" s="243">
        <f t="shared" ref="AC390:AD390" si="1216">AC391+AC392+AC394</f>
        <v>0</v>
      </c>
      <c r="AD390" s="243">
        <f t="shared" si="1216"/>
        <v>0</v>
      </c>
      <c r="AE390" s="243" t="e">
        <f t="shared" si="1184"/>
        <v>#DIV/0!</v>
      </c>
      <c r="AF390" s="243">
        <f t="shared" ref="AF390:AG390" si="1217">AF391+AF392+AF394</f>
        <v>0</v>
      </c>
      <c r="AG390" s="243">
        <f t="shared" si="1217"/>
        <v>0</v>
      </c>
      <c r="AH390" s="243" t="e">
        <f t="shared" si="997"/>
        <v>#DIV/0!</v>
      </c>
      <c r="AI390" s="243">
        <f t="shared" ref="AI390:AJ390" si="1218">AI391+AI392+AI394</f>
        <v>0</v>
      </c>
      <c r="AJ390" s="243">
        <f t="shared" si="1218"/>
        <v>0</v>
      </c>
      <c r="AK390" s="243" t="e">
        <f t="shared" si="999"/>
        <v>#DIV/0!</v>
      </c>
      <c r="AL390" s="243">
        <f t="shared" ref="AL390:AM390" si="1219">AL391+AL392+AL394</f>
        <v>0</v>
      </c>
      <c r="AM390" s="243">
        <f t="shared" si="1219"/>
        <v>0</v>
      </c>
      <c r="AN390" s="243" t="e">
        <f t="shared" si="1001"/>
        <v>#DIV/0!</v>
      </c>
      <c r="AO390" s="243">
        <f t="shared" ref="AO390:AP390" si="1220">AO391+AO392+AO394</f>
        <v>0</v>
      </c>
      <c r="AP390" s="243">
        <f t="shared" si="1220"/>
        <v>0</v>
      </c>
      <c r="AQ390" s="243" t="e">
        <f t="shared" ref="AQ390:AQ392" si="1221">(AP390/AO390)*100</f>
        <v>#DIV/0!</v>
      </c>
      <c r="AR390" s="252"/>
    </row>
    <row r="391" spans="1:44" ht="31.2" hidden="1">
      <c r="A391" s="315"/>
      <c r="B391" s="318"/>
      <c r="C391" s="317"/>
      <c r="D391" s="243" t="s">
        <v>2</v>
      </c>
      <c r="E391" s="243">
        <f>H391+K391+N391+Q391+T391+W391+Z391+AC391+AF391+AI391+AL391+AO391</f>
        <v>0</v>
      </c>
      <c r="F391" s="243">
        <f t="shared" ref="F391:F392" si="1222">I391+L391+O391+R391+U391+X391+AA391+AD391+AG391+AJ391+AM391+AP391</f>
        <v>0</v>
      </c>
      <c r="G391" s="243" t="e">
        <f t="shared" si="646"/>
        <v>#DIV/0!</v>
      </c>
      <c r="H391" s="252">
        <v>0</v>
      </c>
      <c r="I391" s="252"/>
      <c r="J391" s="243" t="e">
        <f t="shared" si="647"/>
        <v>#DIV/0!</v>
      </c>
      <c r="K391" s="252">
        <v>0</v>
      </c>
      <c r="L391" s="252"/>
      <c r="M391" s="243" t="e">
        <f t="shared" si="648"/>
        <v>#DIV/0!</v>
      </c>
      <c r="N391" s="252">
        <v>0</v>
      </c>
      <c r="O391" s="252"/>
      <c r="P391" s="243" t="e">
        <f t="shared" si="649"/>
        <v>#DIV/0!</v>
      </c>
      <c r="Q391" s="252">
        <v>0</v>
      </c>
      <c r="R391" s="252"/>
      <c r="S391" s="243" t="e">
        <f t="shared" si="650"/>
        <v>#DIV/0!</v>
      </c>
      <c r="T391" s="252">
        <v>0</v>
      </c>
      <c r="U391" s="252"/>
      <c r="V391" s="243" t="e">
        <f t="shared" si="651"/>
        <v>#DIV/0!</v>
      </c>
      <c r="W391" s="252">
        <v>0</v>
      </c>
      <c r="X391" s="252"/>
      <c r="Y391" s="243" t="e">
        <f>(X391/W391)*100</f>
        <v>#DIV/0!</v>
      </c>
      <c r="Z391" s="252">
        <v>0</v>
      </c>
      <c r="AA391" s="252"/>
      <c r="AB391" s="243" t="e">
        <f>(AA391/Z391)*100</f>
        <v>#DIV/0!</v>
      </c>
      <c r="AC391" s="252">
        <v>0</v>
      </c>
      <c r="AD391" s="252"/>
      <c r="AE391" s="243" t="e">
        <f>(AD391/AC391)*100</f>
        <v>#DIV/0!</v>
      </c>
      <c r="AF391" s="252">
        <v>0</v>
      </c>
      <c r="AG391" s="252">
        <v>0</v>
      </c>
      <c r="AH391" s="243" t="e">
        <f t="shared" si="997"/>
        <v>#DIV/0!</v>
      </c>
      <c r="AI391" s="252">
        <v>0</v>
      </c>
      <c r="AJ391" s="252"/>
      <c r="AK391" s="243" t="e">
        <f t="shared" si="999"/>
        <v>#DIV/0!</v>
      </c>
      <c r="AL391" s="252">
        <v>0</v>
      </c>
      <c r="AM391" s="252"/>
      <c r="AN391" s="243" t="e">
        <f t="shared" si="1001"/>
        <v>#DIV/0!</v>
      </c>
      <c r="AO391" s="252">
        <v>0</v>
      </c>
      <c r="AP391" s="252"/>
      <c r="AQ391" s="243" t="e">
        <f t="shared" si="1221"/>
        <v>#DIV/0!</v>
      </c>
      <c r="AR391" s="252"/>
    </row>
    <row r="392" spans="1:44" ht="16.05" hidden="1" customHeight="1">
      <c r="A392" s="315"/>
      <c r="B392" s="318"/>
      <c r="C392" s="317"/>
      <c r="D392" s="243" t="s">
        <v>43</v>
      </c>
      <c r="E392" s="243">
        <f t="shared" ref="E392:F394" si="1223">H392+K392+N392+Q392+T392+W392+Z392+AC392+AF392+AI392+AL392+AO392</f>
        <v>0</v>
      </c>
      <c r="F392" s="243">
        <f t="shared" si="1222"/>
        <v>0</v>
      </c>
      <c r="G392" s="243" t="e">
        <f t="shared" si="646"/>
        <v>#DIV/0!</v>
      </c>
      <c r="H392" s="252">
        <v>0</v>
      </c>
      <c r="I392" s="252"/>
      <c r="J392" s="243" t="e">
        <f t="shared" si="647"/>
        <v>#DIV/0!</v>
      </c>
      <c r="K392" s="252">
        <v>0</v>
      </c>
      <c r="L392" s="252"/>
      <c r="M392" s="243" t="e">
        <f t="shared" si="648"/>
        <v>#DIV/0!</v>
      </c>
      <c r="N392" s="252">
        <v>0</v>
      </c>
      <c r="O392" s="252"/>
      <c r="P392" s="243" t="e">
        <f t="shared" si="649"/>
        <v>#DIV/0!</v>
      </c>
      <c r="Q392" s="252">
        <v>0</v>
      </c>
      <c r="R392" s="252"/>
      <c r="S392" s="243" t="e">
        <f t="shared" si="650"/>
        <v>#DIV/0!</v>
      </c>
      <c r="T392" s="252">
        <v>0</v>
      </c>
      <c r="U392" s="252"/>
      <c r="V392" s="243" t="e">
        <f t="shared" si="651"/>
        <v>#DIV/0!</v>
      </c>
      <c r="W392" s="252">
        <v>0</v>
      </c>
      <c r="X392" s="252"/>
      <c r="Y392" s="243" t="e">
        <f>(X392/W392)*100</f>
        <v>#DIV/0!</v>
      </c>
      <c r="Z392" s="252">
        <v>0</v>
      </c>
      <c r="AA392" s="252"/>
      <c r="AB392" s="243" t="e">
        <f>(AA392/Z392)*100</f>
        <v>#DIV/0!</v>
      </c>
      <c r="AC392" s="252">
        <v>0</v>
      </c>
      <c r="AD392" s="252"/>
      <c r="AE392" s="243" t="e">
        <f>(AD392/AC392)*100</f>
        <v>#DIV/0!</v>
      </c>
      <c r="AF392" s="252">
        <v>0</v>
      </c>
      <c r="AG392" s="252">
        <v>0</v>
      </c>
      <c r="AH392" s="243" t="e">
        <f t="shared" si="997"/>
        <v>#DIV/0!</v>
      </c>
      <c r="AI392" s="252">
        <v>0</v>
      </c>
      <c r="AJ392" s="252"/>
      <c r="AK392" s="243" t="e">
        <f t="shared" si="999"/>
        <v>#DIV/0!</v>
      </c>
      <c r="AL392" s="252">
        <v>0</v>
      </c>
      <c r="AM392" s="252"/>
      <c r="AN392" s="243" t="e">
        <f t="shared" si="1001"/>
        <v>#DIV/0!</v>
      </c>
      <c r="AO392" s="252">
        <v>0</v>
      </c>
      <c r="AP392" s="252"/>
      <c r="AQ392" s="243" t="e">
        <f t="shared" si="1221"/>
        <v>#DIV/0!</v>
      </c>
      <c r="AR392" s="252"/>
    </row>
    <row r="393" spans="1:44" ht="46.8" hidden="1">
      <c r="A393" s="315"/>
      <c r="B393" s="318"/>
      <c r="C393" s="317"/>
      <c r="D393" s="243" t="s">
        <v>283</v>
      </c>
      <c r="E393" s="243">
        <f t="shared" si="1223"/>
        <v>0</v>
      </c>
      <c r="F393" s="243">
        <f t="shared" ref="F393" si="1224">I393+L393+O393+R393+U393+X393+AA393+AD393+AG393+AJ393+AP393</f>
        <v>0</v>
      </c>
      <c r="G393" s="243" t="e">
        <f t="shared" si="646"/>
        <v>#DIV/0!</v>
      </c>
      <c r="H393" s="252">
        <v>0</v>
      </c>
      <c r="I393" s="252"/>
      <c r="J393" s="243" t="e">
        <f t="shared" si="647"/>
        <v>#DIV/0!</v>
      </c>
      <c r="K393" s="252">
        <v>0</v>
      </c>
      <c r="L393" s="252"/>
      <c r="M393" s="243" t="e">
        <f t="shared" si="648"/>
        <v>#DIV/0!</v>
      </c>
      <c r="N393" s="252">
        <v>0</v>
      </c>
      <c r="O393" s="252"/>
      <c r="P393" s="243" t="e">
        <f t="shared" si="649"/>
        <v>#DIV/0!</v>
      </c>
      <c r="Q393" s="252">
        <v>0</v>
      </c>
      <c r="R393" s="252"/>
      <c r="S393" s="243" t="e">
        <f t="shared" si="650"/>
        <v>#DIV/0!</v>
      </c>
      <c r="T393" s="252">
        <v>0</v>
      </c>
      <c r="U393" s="252"/>
      <c r="V393" s="243" t="e">
        <f t="shared" si="651"/>
        <v>#DIV/0!</v>
      </c>
      <c r="W393" s="252">
        <v>0</v>
      </c>
      <c r="X393" s="252"/>
      <c r="Y393" s="243" t="e">
        <f>(X393/W393)*100</f>
        <v>#DIV/0!</v>
      </c>
      <c r="Z393" s="252">
        <v>0</v>
      </c>
      <c r="AA393" s="252"/>
      <c r="AB393" s="243" t="e">
        <f>(AA393/Z393)*100</f>
        <v>#DIV/0!</v>
      </c>
      <c r="AC393" s="252">
        <v>0</v>
      </c>
      <c r="AD393" s="252"/>
      <c r="AE393" s="243" t="e">
        <f>(AD393/AC393)*100</f>
        <v>#DIV/0!</v>
      </c>
      <c r="AF393" s="252">
        <v>0</v>
      </c>
      <c r="AG393" s="252">
        <v>0</v>
      </c>
      <c r="AH393" s="243" t="e">
        <f t="shared" si="997"/>
        <v>#DIV/0!</v>
      </c>
      <c r="AI393" s="252">
        <v>0</v>
      </c>
      <c r="AJ393" s="252"/>
      <c r="AK393" s="243" t="e">
        <f t="shared" si="999"/>
        <v>#DIV/0!</v>
      </c>
      <c r="AL393" s="252">
        <v>0</v>
      </c>
      <c r="AM393" s="252"/>
      <c r="AN393" s="243" t="e">
        <f t="shared" si="1001"/>
        <v>#DIV/0!</v>
      </c>
      <c r="AO393" s="252">
        <v>0</v>
      </c>
      <c r="AP393" s="243"/>
      <c r="AQ393" s="243"/>
      <c r="AR393" s="252"/>
    </row>
    <row r="394" spans="1:44" ht="31.2" hidden="1">
      <c r="A394" s="316"/>
      <c r="B394" s="318"/>
      <c r="C394" s="317"/>
      <c r="D394" s="243" t="s">
        <v>288</v>
      </c>
      <c r="E394" s="243">
        <f t="shared" si="1223"/>
        <v>0</v>
      </c>
      <c r="F394" s="243">
        <f t="shared" si="1223"/>
        <v>0</v>
      </c>
      <c r="G394" s="243" t="e">
        <f t="shared" si="646"/>
        <v>#DIV/0!</v>
      </c>
      <c r="H394" s="252">
        <v>0</v>
      </c>
      <c r="I394" s="252"/>
      <c r="J394" s="243" t="e">
        <f t="shared" si="647"/>
        <v>#DIV/0!</v>
      </c>
      <c r="K394" s="252">
        <v>0</v>
      </c>
      <c r="L394" s="252"/>
      <c r="M394" s="243" t="e">
        <f t="shared" si="648"/>
        <v>#DIV/0!</v>
      </c>
      <c r="N394" s="252">
        <v>0</v>
      </c>
      <c r="O394" s="252"/>
      <c r="P394" s="243" t="e">
        <f t="shared" si="649"/>
        <v>#DIV/0!</v>
      </c>
      <c r="Q394" s="252">
        <v>0</v>
      </c>
      <c r="R394" s="252"/>
      <c r="S394" s="243" t="e">
        <f t="shared" si="650"/>
        <v>#DIV/0!</v>
      </c>
      <c r="T394" s="252">
        <v>0</v>
      </c>
      <c r="U394" s="252"/>
      <c r="V394" s="243" t="e">
        <f t="shared" si="651"/>
        <v>#DIV/0!</v>
      </c>
      <c r="W394" s="252">
        <v>0</v>
      </c>
      <c r="X394" s="252"/>
      <c r="Y394" s="243" t="e">
        <f>(X394/W394)*100</f>
        <v>#DIV/0!</v>
      </c>
      <c r="Z394" s="252">
        <v>0</v>
      </c>
      <c r="AA394" s="252"/>
      <c r="AB394" s="243" t="e">
        <f>(AA394/Z394)*100</f>
        <v>#DIV/0!</v>
      </c>
      <c r="AC394" s="252">
        <v>0</v>
      </c>
      <c r="AD394" s="252"/>
      <c r="AE394" s="243" t="e">
        <f>(AD394/AC394)*100</f>
        <v>#DIV/0!</v>
      </c>
      <c r="AF394" s="252">
        <v>0</v>
      </c>
      <c r="AG394" s="252">
        <v>0</v>
      </c>
      <c r="AH394" s="243" t="e">
        <f t="shared" si="997"/>
        <v>#DIV/0!</v>
      </c>
      <c r="AI394" s="252">
        <v>0</v>
      </c>
      <c r="AJ394" s="252"/>
      <c r="AK394" s="243" t="e">
        <f t="shared" si="999"/>
        <v>#DIV/0!</v>
      </c>
      <c r="AL394" s="252">
        <v>0</v>
      </c>
      <c r="AM394" s="252"/>
      <c r="AN394" s="243" t="e">
        <f t="shared" si="1001"/>
        <v>#DIV/0!</v>
      </c>
      <c r="AO394" s="252">
        <v>0</v>
      </c>
      <c r="AP394" s="252"/>
      <c r="AQ394" s="243" t="e">
        <f t="shared" ref="AQ394" si="1225">(AP394/AO394)*100</f>
        <v>#DIV/0!</v>
      </c>
      <c r="AR394" s="252"/>
    </row>
    <row r="395" spans="1:44" ht="19.8" hidden="1" customHeight="1">
      <c r="A395" s="314" t="s">
        <v>593</v>
      </c>
      <c r="B395" s="318" t="s">
        <v>594</v>
      </c>
      <c r="C395" s="317" t="s">
        <v>318</v>
      </c>
      <c r="D395" s="243" t="s">
        <v>287</v>
      </c>
      <c r="E395" s="243">
        <f>E396+E397+E399</f>
        <v>0</v>
      </c>
      <c r="F395" s="243">
        <f t="shared" ref="F395" si="1226">F396+F397+F399</f>
        <v>0</v>
      </c>
      <c r="G395" s="243" t="e">
        <f t="shared" si="646"/>
        <v>#DIV/0!</v>
      </c>
      <c r="H395" s="243">
        <f t="shared" ref="H395:I395" si="1227">H396+H397+H399</f>
        <v>0</v>
      </c>
      <c r="I395" s="243">
        <f t="shared" si="1227"/>
        <v>0</v>
      </c>
      <c r="J395" s="243" t="e">
        <f t="shared" si="647"/>
        <v>#DIV/0!</v>
      </c>
      <c r="K395" s="243">
        <f t="shared" ref="K395:L395" si="1228">K396+K397+K399</f>
        <v>0</v>
      </c>
      <c r="L395" s="243">
        <f t="shared" si="1228"/>
        <v>0</v>
      </c>
      <c r="M395" s="243" t="e">
        <f t="shared" si="648"/>
        <v>#DIV/0!</v>
      </c>
      <c r="N395" s="243">
        <f t="shared" ref="N395:O395" si="1229">N396+N397+N399</f>
        <v>0</v>
      </c>
      <c r="O395" s="243">
        <f t="shared" si="1229"/>
        <v>0</v>
      </c>
      <c r="P395" s="243" t="e">
        <f t="shared" si="649"/>
        <v>#DIV/0!</v>
      </c>
      <c r="Q395" s="243">
        <f t="shared" ref="Q395:R395" si="1230">Q396+Q397+Q399</f>
        <v>0</v>
      </c>
      <c r="R395" s="243">
        <f t="shared" si="1230"/>
        <v>0</v>
      </c>
      <c r="S395" s="243" t="e">
        <f t="shared" si="650"/>
        <v>#DIV/0!</v>
      </c>
      <c r="T395" s="243">
        <f t="shared" ref="T395:U395" si="1231">T396+T397+T399</f>
        <v>0</v>
      </c>
      <c r="U395" s="243">
        <f t="shared" si="1231"/>
        <v>0</v>
      </c>
      <c r="V395" s="243" t="e">
        <f t="shared" si="651"/>
        <v>#DIV/0!</v>
      </c>
      <c r="W395" s="243">
        <f t="shared" ref="W395:X395" si="1232">W396+W397+W399</f>
        <v>0</v>
      </c>
      <c r="X395" s="243">
        <f t="shared" si="1232"/>
        <v>0</v>
      </c>
      <c r="Y395" s="243" t="e">
        <f t="shared" ref="Y395" si="1233">(X395/W395)*100</f>
        <v>#DIV/0!</v>
      </c>
      <c r="Z395" s="243">
        <f t="shared" ref="Z395:AA395" si="1234">Z396+Z397+Z399</f>
        <v>0</v>
      </c>
      <c r="AA395" s="243">
        <f t="shared" si="1234"/>
        <v>0</v>
      </c>
      <c r="AB395" s="243" t="e">
        <f t="shared" ref="AB395" si="1235">(AA395/Z395)*100</f>
        <v>#DIV/0!</v>
      </c>
      <c r="AC395" s="243">
        <f t="shared" ref="AC395:AD395" si="1236">AC396+AC397+AC399</f>
        <v>0</v>
      </c>
      <c r="AD395" s="243">
        <f t="shared" si="1236"/>
        <v>0</v>
      </c>
      <c r="AE395" s="243" t="e">
        <f t="shared" ref="AE395" si="1237">(AD395/AC395)*100</f>
        <v>#DIV/0!</v>
      </c>
      <c r="AF395" s="243">
        <f t="shared" ref="AF395:AG395" si="1238">AF396+AF397+AF399</f>
        <v>0</v>
      </c>
      <c r="AG395" s="243">
        <f t="shared" si="1238"/>
        <v>0</v>
      </c>
      <c r="AH395" s="243" t="e">
        <f t="shared" si="997"/>
        <v>#DIV/0!</v>
      </c>
      <c r="AI395" s="243">
        <f t="shared" ref="AI395:AJ395" si="1239">AI396+AI397+AI399</f>
        <v>0</v>
      </c>
      <c r="AJ395" s="243">
        <f t="shared" si="1239"/>
        <v>0</v>
      </c>
      <c r="AK395" s="243" t="e">
        <f t="shared" si="999"/>
        <v>#DIV/0!</v>
      </c>
      <c r="AL395" s="243">
        <f t="shared" ref="AL395:AM395" si="1240">AL396+AL397+AL399</f>
        <v>0</v>
      </c>
      <c r="AM395" s="243">
        <f t="shared" si="1240"/>
        <v>0</v>
      </c>
      <c r="AN395" s="243" t="e">
        <f t="shared" si="1001"/>
        <v>#DIV/0!</v>
      </c>
      <c r="AO395" s="243">
        <f t="shared" ref="AO395:AP395" si="1241">AO396+AO397+AO399</f>
        <v>0</v>
      </c>
      <c r="AP395" s="243">
        <f t="shared" si="1241"/>
        <v>0</v>
      </c>
      <c r="AQ395" s="243" t="e">
        <f>(AP395/AO395)*100</f>
        <v>#DIV/0!</v>
      </c>
      <c r="AR395" s="252"/>
    </row>
    <row r="396" spans="1:44" ht="31.2" hidden="1">
      <c r="A396" s="315"/>
      <c r="B396" s="318"/>
      <c r="C396" s="317"/>
      <c r="D396" s="243" t="s">
        <v>2</v>
      </c>
      <c r="E396" s="243">
        <f>H396+K396+N396+Q396+T396+W396+Z396+AC396+AF396+AI396+AL396+AO396</f>
        <v>0</v>
      </c>
      <c r="F396" s="243">
        <f t="shared" ref="F396:F397" si="1242">I396+L396+O396+R396+U396+X396+AA396+AD396+AG396+AJ396+AM396+AP396</f>
        <v>0</v>
      </c>
      <c r="G396" s="243" t="e">
        <f t="shared" si="646"/>
        <v>#DIV/0!</v>
      </c>
      <c r="H396" s="252">
        <v>0</v>
      </c>
      <c r="I396" s="252"/>
      <c r="J396" s="243" t="e">
        <f t="shared" si="647"/>
        <v>#DIV/0!</v>
      </c>
      <c r="K396" s="252">
        <v>0</v>
      </c>
      <c r="L396" s="252"/>
      <c r="M396" s="243" t="e">
        <f t="shared" si="648"/>
        <v>#DIV/0!</v>
      </c>
      <c r="N396" s="252">
        <v>0</v>
      </c>
      <c r="O396" s="252"/>
      <c r="P396" s="243" t="e">
        <f t="shared" si="649"/>
        <v>#DIV/0!</v>
      </c>
      <c r="Q396" s="252">
        <v>0</v>
      </c>
      <c r="R396" s="252"/>
      <c r="S396" s="243" t="e">
        <f t="shared" si="650"/>
        <v>#DIV/0!</v>
      </c>
      <c r="T396" s="252">
        <v>0</v>
      </c>
      <c r="U396" s="252"/>
      <c r="V396" s="243" t="e">
        <f t="shared" si="651"/>
        <v>#DIV/0!</v>
      </c>
      <c r="W396" s="252">
        <v>0</v>
      </c>
      <c r="X396" s="252"/>
      <c r="Y396" s="243" t="e">
        <f>(X396/W396)*100</f>
        <v>#DIV/0!</v>
      </c>
      <c r="Z396" s="252">
        <v>0</v>
      </c>
      <c r="AA396" s="252"/>
      <c r="AB396" s="243" t="e">
        <f>(AA396/Z396)*100</f>
        <v>#DIV/0!</v>
      </c>
      <c r="AC396" s="252">
        <v>0</v>
      </c>
      <c r="AD396" s="252"/>
      <c r="AE396" s="243" t="e">
        <f>(AD396/AC396)*100</f>
        <v>#DIV/0!</v>
      </c>
      <c r="AF396" s="252">
        <v>0</v>
      </c>
      <c r="AG396" s="252">
        <v>0</v>
      </c>
      <c r="AH396" s="243" t="e">
        <f t="shared" si="997"/>
        <v>#DIV/0!</v>
      </c>
      <c r="AI396" s="252">
        <v>0</v>
      </c>
      <c r="AJ396" s="252"/>
      <c r="AK396" s="243" t="e">
        <f t="shared" si="999"/>
        <v>#DIV/0!</v>
      </c>
      <c r="AL396" s="252">
        <v>0</v>
      </c>
      <c r="AM396" s="252"/>
      <c r="AN396" s="243" t="e">
        <f t="shared" si="1001"/>
        <v>#DIV/0!</v>
      </c>
      <c r="AO396" s="252">
        <v>0</v>
      </c>
      <c r="AP396" s="252"/>
      <c r="AQ396" s="243" t="e">
        <f>(AP396/AO396)*100</f>
        <v>#DIV/0!</v>
      </c>
      <c r="AR396" s="252"/>
    </row>
    <row r="397" spans="1:44" ht="16.05" hidden="1" customHeight="1">
      <c r="A397" s="315"/>
      <c r="B397" s="318"/>
      <c r="C397" s="317"/>
      <c r="D397" s="243" t="s">
        <v>43</v>
      </c>
      <c r="E397" s="243">
        <f t="shared" ref="E397:F399" si="1243">H397+K397+N397+Q397+T397+W397+Z397+AC397+AF397+AI397+AL397+AO397</f>
        <v>0</v>
      </c>
      <c r="F397" s="243">
        <f t="shared" si="1242"/>
        <v>0</v>
      </c>
      <c r="G397" s="243" t="e">
        <f t="shared" si="646"/>
        <v>#DIV/0!</v>
      </c>
      <c r="H397" s="252">
        <v>0</v>
      </c>
      <c r="I397" s="252"/>
      <c r="J397" s="243" t="e">
        <f t="shared" si="647"/>
        <v>#DIV/0!</v>
      </c>
      <c r="K397" s="252">
        <v>0</v>
      </c>
      <c r="L397" s="252"/>
      <c r="M397" s="243" t="e">
        <f t="shared" si="648"/>
        <v>#DIV/0!</v>
      </c>
      <c r="N397" s="252">
        <v>0</v>
      </c>
      <c r="O397" s="252"/>
      <c r="P397" s="243" t="e">
        <f t="shared" si="649"/>
        <v>#DIV/0!</v>
      </c>
      <c r="Q397" s="252">
        <v>0</v>
      </c>
      <c r="R397" s="252"/>
      <c r="S397" s="243" t="e">
        <f t="shared" si="650"/>
        <v>#DIV/0!</v>
      </c>
      <c r="T397" s="252">
        <v>0</v>
      </c>
      <c r="U397" s="252"/>
      <c r="V397" s="243" t="e">
        <f t="shared" si="651"/>
        <v>#DIV/0!</v>
      </c>
      <c r="W397" s="252">
        <v>0</v>
      </c>
      <c r="X397" s="252"/>
      <c r="Y397" s="243" t="e">
        <f>(X397/W397)*100</f>
        <v>#DIV/0!</v>
      </c>
      <c r="Z397" s="252">
        <v>0</v>
      </c>
      <c r="AA397" s="252"/>
      <c r="AB397" s="243" t="e">
        <f>(AA397/Z397)*100</f>
        <v>#DIV/0!</v>
      </c>
      <c r="AC397" s="252">
        <v>0</v>
      </c>
      <c r="AD397" s="252"/>
      <c r="AE397" s="243" t="e">
        <f>(AD397/AC397)*100</f>
        <v>#DIV/0!</v>
      </c>
      <c r="AF397" s="252">
        <v>0</v>
      </c>
      <c r="AG397" s="252">
        <v>0</v>
      </c>
      <c r="AH397" s="243" t="e">
        <f t="shared" si="997"/>
        <v>#DIV/0!</v>
      </c>
      <c r="AI397" s="252">
        <v>0</v>
      </c>
      <c r="AJ397" s="252"/>
      <c r="AK397" s="243" t="e">
        <f t="shared" si="999"/>
        <v>#DIV/0!</v>
      </c>
      <c r="AL397" s="252">
        <v>0</v>
      </c>
      <c r="AM397" s="252"/>
      <c r="AN397" s="243" t="e">
        <f t="shared" si="1001"/>
        <v>#DIV/0!</v>
      </c>
      <c r="AO397" s="252">
        <v>0</v>
      </c>
      <c r="AP397" s="252"/>
      <c r="AQ397" s="243" t="e">
        <f>(AP397/AO397)*100</f>
        <v>#DIV/0!</v>
      </c>
      <c r="AR397" s="252"/>
    </row>
    <row r="398" spans="1:44" ht="46.8" hidden="1">
      <c r="A398" s="315"/>
      <c r="B398" s="318"/>
      <c r="C398" s="317"/>
      <c r="D398" s="243" t="s">
        <v>283</v>
      </c>
      <c r="E398" s="243">
        <f t="shared" si="1243"/>
        <v>0</v>
      </c>
      <c r="F398" s="243">
        <f t="shared" ref="F398" si="1244">I398+L398+O398+R398+U398+X398+AA398+AD398+AG398+AJ398+AP398</f>
        <v>0</v>
      </c>
      <c r="G398" s="243" t="e">
        <f t="shared" si="646"/>
        <v>#DIV/0!</v>
      </c>
      <c r="H398" s="252">
        <v>0</v>
      </c>
      <c r="I398" s="252"/>
      <c r="J398" s="243" t="e">
        <f t="shared" si="647"/>
        <v>#DIV/0!</v>
      </c>
      <c r="K398" s="252">
        <v>0</v>
      </c>
      <c r="L398" s="252"/>
      <c r="M398" s="243" t="e">
        <f t="shared" si="648"/>
        <v>#DIV/0!</v>
      </c>
      <c r="N398" s="252">
        <v>0</v>
      </c>
      <c r="O398" s="252"/>
      <c r="P398" s="243" t="e">
        <f t="shared" si="649"/>
        <v>#DIV/0!</v>
      </c>
      <c r="Q398" s="252">
        <v>0</v>
      </c>
      <c r="R398" s="252"/>
      <c r="S398" s="243" t="e">
        <f t="shared" si="650"/>
        <v>#DIV/0!</v>
      </c>
      <c r="T398" s="252">
        <v>0</v>
      </c>
      <c r="U398" s="252"/>
      <c r="V398" s="243" t="e">
        <f t="shared" si="651"/>
        <v>#DIV/0!</v>
      </c>
      <c r="W398" s="252">
        <v>0</v>
      </c>
      <c r="X398" s="252"/>
      <c r="Y398" s="243" t="e">
        <f>(X398/W398)*100</f>
        <v>#DIV/0!</v>
      </c>
      <c r="Z398" s="252">
        <v>0</v>
      </c>
      <c r="AA398" s="252"/>
      <c r="AB398" s="243" t="e">
        <f>(AA398/Z398)*100</f>
        <v>#DIV/0!</v>
      </c>
      <c r="AC398" s="252">
        <v>0</v>
      </c>
      <c r="AD398" s="252"/>
      <c r="AE398" s="243" t="e">
        <f>(AD398/AC398)*100</f>
        <v>#DIV/0!</v>
      </c>
      <c r="AF398" s="252">
        <v>0</v>
      </c>
      <c r="AG398" s="252">
        <v>0</v>
      </c>
      <c r="AH398" s="243" t="e">
        <f t="shared" ref="AH398:AH414" si="1245">(AG398/AF398)*100</f>
        <v>#DIV/0!</v>
      </c>
      <c r="AI398" s="252">
        <v>0</v>
      </c>
      <c r="AJ398" s="252"/>
      <c r="AK398" s="243" t="e">
        <f t="shared" ref="AK398:AK414" si="1246">(AJ398/AI398)*100</f>
        <v>#DIV/0!</v>
      </c>
      <c r="AL398" s="252">
        <v>0</v>
      </c>
      <c r="AM398" s="252"/>
      <c r="AN398" s="243" t="e">
        <f t="shared" ref="AN398:AN414" si="1247">(AM398/AL398)*100</f>
        <v>#DIV/0!</v>
      </c>
      <c r="AO398" s="252">
        <v>0</v>
      </c>
      <c r="AP398" s="243"/>
      <c r="AQ398" s="243"/>
      <c r="AR398" s="252"/>
    </row>
    <row r="399" spans="1:44" ht="31.2" hidden="1">
      <c r="A399" s="316"/>
      <c r="B399" s="318"/>
      <c r="C399" s="317"/>
      <c r="D399" s="243" t="s">
        <v>288</v>
      </c>
      <c r="E399" s="243">
        <f t="shared" si="1243"/>
        <v>0</v>
      </c>
      <c r="F399" s="243">
        <f t="shared" si="1243"/>
        <v>0</v>
      </c>
      <c r="G399" s="243" t="e">
        <f t="shared" si="646"/>
        <v>#DIV/0!</v>
      </c>
      <c r="H399" s="252">
        <v>0</v>
      </c>
      <c r="I399" s="252"/>
      <c r="J399" s="243" t="e">
        <f t="shared" si="647"/>
        <v>#DIV/0!</v>
      </c>
      <c r="K399" s="252">
        <v>0</v>
      </c>
      <c r="L399" s="252"/>
      <c r="M399" s="243" t="e">
        <f t="shared" si="648"/>
        <v>#DIV/0!</v>
      </c>
      <c r="N399" s="252">
        <v>0</v>
      </c>
      <c r="O399" s="252"/>
      <c r="P399" s="243" t="e">
        <f t="shared" si="649"/>
        <v>#DIV/0!</v>
      </c>
      <c r="Q399" s="252">
        <v>0</v>
      </c>
      <c r="R399" s="252"/>
      <c r="S399" s="243" t="e">
        <f t="shared" si="650"/>
        <v>#DIV/0!</v>
      </c>
      <c r="T399" s="252">
        <v>0</v>
      </c>
      <c r="U399" s="252"/>
      <c r="V399" s="243" t="e">
        <f t="shared" si="651"/>
        <v>#DIV/0!</v>
      </c>
      <c r="W399" s="252">
        <v>0</v>
      </c>
      <c r="X399" s="252"/>
      <c r="Y399" s="243" t="e">
        <f>(X399/W399)*100</f>
        <v>#DIV/0!</v>
      </c>
      <c r="Z399" s="252">
        <v>0</v>
      </c>
      <c r="AA399" s="252"/>
      <c r="AB399" s="243" t="e">
        <f>(AA399/Z399)*100</f>
        <v>#DIV/0!</v>
      </c>
      <c r="AC399" s="252">
        <v>0</v>
      </c>
      <c r="AD399" s="252"/>
      <c r="AE399" s="243" t="e">
        <f>(AD399/AC399)*100</f>
        <v>#DIV/0!</v>
      </c>
      <c r="AF399" s="252">
        <v>0</v>
      </c>
      <c r="AG399" s="252">
        <v>0</v>
      </c>
      <c r="AH399" s="243" t="e">
        <f t="shared" si="1245"/>
        <v>#DIV/0!</v>
      </c>
      <c r="AI399" s="252">
        <v>0</v>
      </c>
      <c r="AJ399" s="252"/>
      <c r="AK399" s="243" t="e">
        <f t="shared" si="1246"/>
        <v>#DIV/0!</v>
      </c>
      <c r="AL399" s="252">
        <v>0</v>
      </c>
      <c r="AM399" s="252"/>
      <c r="AN399" s="243" t="e">
        <f t="shared" si="1247"/>
        <v>#DIV/0!</v>
      </c>
      <c r="AO399" s="252">
        <v>0</v>
      </c>
      <c r="AP399" s="252"/>
      <c r="AQ399" s="243" t="e">
        <f>(AP399/AO399)*100</f>
        <v>#DIV/0!</v>
      </c>
      <c r="AR399" s="252"/>
    </row>
    <row r="400" spans="1:44" ht="19.8" hidden="1" customHeight="1">
      <c r="A400" s="318" t="s">
        <v>595</v>
      </c>
      <c r="B400" s="318" t="s">
        <v>596</v>
      </c>
      <c r="C400" s="317" t="s">
        <v>318</v>
      </c>
      <c r="D400" s="243" t="s">
        <v>287</v>
      </c>
      <c r="E400" s="243">
        <f>E401+E402+E404</f>
        <v>0</v>
      </c>
      <c r="F400" s="243">
        <f t="shared" ref="F400" si="1248">F401+F402+F404</f>
        <v>0</v>
      </c>
      <c r="G400" s="243" t="e">
        <f t="shared" si="646"/>
        <v>#DIV/0!</v>
      </c>
      <c r="H400" s="243">
        <f t="shared" ref="H400:I400" si="1249">H401+H402+H404</f>
        <v>0</v>
      </c>
      <c r="I400" s="243">
        <f t="shared" si="1249"/>
        <v>0</v>
      </c>
      <c r="J400" s="243" t="e">
        <f t="shared" si="647"/>
        <v>#DIV/0!</v>
      </c>
      <c r="K400" s="243">
        <f t="shared" ref="K400:L400" si="1250">K401+K402+K404</f>
        <v>0</v>
      </c>
      <c r="L400" s="243">
        <f t="shared" si="1250"/>
        <v>0</v>
      </c>
      <c r="M400" s="243" t="e">
        <f t="shared" si="648"/>
        <v>#DIV/0!</v>
      </c>
      <c r="N400" s="243">
        <f t="shared" ref="N400:O400" si="1251">N401+N402+N404</f>
        <v>0</v>
      </c>
      <c r="O400" s="243">
        <f t="shared" si="1251"/>
        <v>0</v>
      </c>
      <c r="P400" s="243" t="e">
        <f t="shared" si="649"/>
        <v>#DIV/0!</v>
      </c>
      <c r="Q400" s="243">
        <f t="shared" ref="Q400:R400" si="1252">Q401+Q402+Q404</f>
        <v>0</v>
      </c>
      <c r="R400" s="243">
        <f t="shared" si="1252"/>
        <v>0</v>
      </c>
      <c r="S400" s="243" t="e">
        <f t="shared" si="650"/>
        <v>#DIV/0!</v>
      </c>
      <c r="T400" s="243">
        <f t="shared" ref="T400:U400" si="1253">T401+T402+T404</f>
        <v>0</v>
      </c>
      <c r="U400" s="243">
        <f t="shared" si="1253"/>
        <v>0</v>
      </c>
      <c r="V400" s="243" t="e">
        <f t="shared" si="651"/>
        <v>#DIV/0!</v>
      </c>
      <c r="W400" s="243">
        <f t="shared" ref="W400:X400" si="1254">W401+W402+W404</f>
        <v>0</v>
      </c>
      <c r="X400" s="243">
        <f t="shared" si="1254"/>
        <v>0</v>
      </c>
      <c r="Y400" s="243" t="e">
        <f t="shared" ref="Y400:Y406" si="1255">(X400/W400)*100</f>
        <v>#DIV/0!</v>
      </c>
      <c r="Z400" s="243">
        <f t="shared" ref="Z400:AA400" si="1256">Z401+Z402+Z404</f>
        <v>0</v>
      </c>
      <c r="AA400" s="243">
        <f t="shared" si="1256"/>
        <v>0</v>
      </c>
      <c r="AB400" s="243" t="e">
        <f t="shared" ref="AB400:AB406" si="1257">(AA400/Z400)*100</f>
        <v>#DIV/0!</v>
      </c>
      <c r="AC400" s="243">
        <f t="shared" ref="AC400:AD400" si="1258">AC401+AC402+AC404</f>
        <v>0</v>
      </c>
      <c r="AD400" s="243">
        <f t="shared" si="1258"/>
        <v>0</v>
      </c>
      <c r="AE400" s="243" t="e">
        <f t="shared" ref="AE400:AE406" si="1259">(AD400/AC400)*100</f>
        <v>#DIV/0!</v>
      </c>
      <c r="AF400" s="243">
        <f t="shared" ref="AF400:AG400" si="1260">AF401+AF402+AF404</f>
        <v>0</v>
      </c>
      <c r="AG400" s="243">
        <f t="shared" si="1260"/>
        <v>0</v>
      </c>
      <c r="AH400" s="243" t="e">
        <f t="shared" si="1245"/>
        <v>#DIV/0!</v>
      </c>
      <c r="AI400" s="243">
        <f t="shared" ref="AI400:AJ400" si="1261">AI401+AI402+AI404</f>
        <v>0</v>
      </c>
      <c r="AJ400" s="243">
        <f t="shared" si="1261"/>
        <v>0</v>
      </c>
      <c r="AK400" s="243" t="e">
        <f t="shared" si="1246"/>
        <v>#DIV/0!</v>
      </c>
      <c r="AL400" s="243">
        <f t="shared" ref="AL400:AM400" si="1262">AL401+AL402+AL404</f>
        <v>0</v>
      </c>
      <c r="AM400" s="243">
        <f t="shared" si="1262"/>
        <v>0</v>
      </c>
      <c r="AN400" s="243" t="e">
        <f t="shared" si="1247"/>
        <v>#DIV/0!</v>
      </c>
      <c r="AO400" s="243">
        <f t="shared" ref="AO400:AP400" si="1263">AO401+AO402+AO404</f>
        <v>0</v>
      </c>
      <c r="AP400" s="243">
        <f t="shared" si="1263"/>
        <v>0</v>
      </c>
      <c r="AQ400" s="243" t="e">
        <f>(AP400/AO400)*100</f>
        <v>#DIV/0!</v>
      </c>
      <c r="AR400" s="252"/>
    </row>
    <row r="401" spans="1:44" ht="31.2" hidden="1">
      <c r="A401" s="318"/>
      <c r="B401" s="318"/>
      <c r="C401" s="317"/>
      <c r="D401" s="243" t="s">
        <v>2</v>
      </c>
      <c r="E401" s="243">
        <f>H401+K401+N401+Q401+T401+W401+Z401+AC401+AF401+AI401+AL401+AO401</f>
        <v>0</v>
      </c>
      <c r="F401" s="243">
        <f t="shared" ref="F401:F402" si="1264">I401+L401+O401+R401+U401+X401+AA401+AD401+AG401+AJ401+AM401+AP401</f>
        <v>0</v>
      </c>
      <c r="G401" s="243" t="e">
        <f t="shared" si="646"/>
        <v>#DIV/0!</v>
      </c>
      <c r="H401" s="252">
        <v>0</v>
      </c>
      <c r="I401" s="252"/>
      <c r="J401" s="243" t="e">
        <f t="shared" si="647"/>
        <v>#DIV/0!</v>
      </c>
      <c r="K401" s="252">
        <v>0</v>
      </c>
      <c r="L401" s="252"/>
      <c r="M401" s="243" t="e">
        <f t="shared" si="648"/>
        <v>#DIV/0!</v>
      </c>
      <c r="N401" s="252">
        <v>0</v>
      </c>
      <c r="O401" s="252"/>
      <c r="P401" s="243" t="e">
        <f t="shared" si="649"/>
        <v>#DIV/0!</v>
      </c>
      <c r="Q401" s="252">
        <v>0</v>
      </c>
      <c r="R401" s="252"/>
      <c r="S401" s="243" t="e">
        <f t="shared" si="650"/>
        <v>#DIV/0!</v>
      </c>
      <c r="T401" s="252">
        <v>0</v>
      </c>
      <c r="U401" s="252"/>
      <c r="V401" s="243" t="e">
        <f t="shared" si="651"/>
        <v>#DIV/0!</v>
      </c>
      <c r="W401" s="252">
        <v>0</v>
      </c>
      <c r="X401" s="252"/>
      <c r="Y401" s="243" t="e">
        <f t="shared" si="1255"/>
        <v>#DIV/0!</v>
      </c>
      <c r="Z401" s="252">
        <v>0</v>
      </c>
      <c r="AA401" s="252"/>
      <c r="AB401" s="243" t="e">
        <f t="shared" si="1257"/>
        <v>#DIV/0!</v>
      </c>
      <c r="AC401" s="252">
        <v>0</v>
      </c>
      <c r="AD401" s="252"/>
      <c r="AE401" s="243" t="e">
        <f t="shared" si="1259"/>
        <v>#DIV/0!</v>
      </c>
      <c r="AF401" s="252">
        <v>0</v>
      </c>
      <c r="AG401" s="252">
        <v>0</v>
      </c>
      <c r="AH401" s="243" t="e">
        <f t="shared" si="1245"/>
        <v>#DIV/0!</v>
      </c>
      <c r="AI401" s="252">
        <v>0</v>
      </c>
      <c r="AJ401" s="252"/>
      <c r="AK401" s="243" t="e">
        <f t="shared" si="1246"/>
        <v>#DIV/0!</v>
      </c>
      <c r="AL401" s="252">
        <v>0</v>
      </c>
      <c r="AM401" s="252"/>
      <c r="AN401" s="243" t="e">
        <f t="shared" si="1247"/>
        <v>#DIV/0!</v>
      </c>
      <c r="AO401" s="252">
        <v>0</v>
      </c>
      <c r="AP401" s="252"/>
      <c r="AQ401" s="243" t="e">
        <f>(AP401/AO401)*100</f>
        <v>#DIV/0!</v>
      </c>
      <c r="AR401" s="252"/>
    </row>
    <row r="402" spans="1:44" ht="15.6" hidden="1">
      <c r="A402" s="318"/>
      <c r="B402" s="318"/>
      <c r="C402" s="317"/>
      <c r="D402" s="243" t="s">
        <v>43</v>
      </c>
      <c r="E402" s="243">
        <f t="shared" ref="E402:F404" si="1265">H402+K402+N402+Q402+T402+W402+Z402+AC402+AF402+AI402+AL402+AO402</f>
        <v>0</v>
      </c>
      <c r="F402" s="243">
        <f t="shared" si="1264"/>
        <v>0</v>
      </c>
      <c r="G402" s="243" t="e">
        <f t="shared" si="646"/>
        <v>#DIV/0!</v>
      </c>
      <c r="H402" s="252">
        <v>0</v>
      </c>
      <c r="I402" s="252"/>
      <c r="J402" s="243" t="e">
        <f t="shared" si="647"/>
        <v>#DIV/0!</v>
      </c>
      <c r="K402" s="252">
        <v>0</v>
      </c>
      <c r="L402" s="252"/>
      <c r="M402" s="243" t="e">
        <f t="shared" si="648"/>
        <v>#DIV/0!</v>
      </c>
      <c r="N402" s="252">
        <v>0</v>
      </c>
      <c r="O402" s="252"/>
      <c r="P402" s="243" t="e">
        <f t="shared" si="649"/>
        <v>#DIV/0!</v>
      </c>
      <c r="Q402" s="252">
        <v>0</v>
      </c>
      <c r="R402" s="252"/>
      <c r="S402" s="243" t="e">
        <f t="shared" si="650"/>
        <v>#DIV/0!</v>
      </c>
      <c r="T402" s="252">
        <v>0</v>
      </c>
      <c r="U402" s="252"/>
      <c r="V402" s="243" t="e">
        <f t="shared" si="651"/>
        <v>#DIV/0!</v>
      </c>
      <c r="W402" s="252">
        <v>0</v>
      </c>
      <c r="X402" s="252"/>
      <c r="Y402" s="243" t="e">
        <f t="shared" si="1255"/>
        <v>#DIV/0!</v>
      </c>
      <c r="Z402" s="252">
        <v>0</v>
      </c>
      <c r="AA402" s="252"/>
      <c r="AB402" s="243" t="e">
        <f t="shared" si="1257"/>
        <v>#DIV/0!</v>
      </c>
      <c r="AC402" s="252">
        <v>0</v>
      </c>
      <c r="AD402" s="252"/>
      <c r="AE402" s="243" t="e">
        <f t="shared" si="1259"/>
        <v>#DIV/0!</v>
      </c>
      <c r="AF402" s="252">
        <v>0</v>
      </c>
      <c r="AG402" s="252">
        <v>0</v>
      </c>
      <c r="AH402" s="243" t="e">
        <f t="shared" si="1245"/>
        <v>#DIV/0!</v>
      </c>
      <c r="AI402" s="252">
        <v>0</v>
      </c>
      <c r="AJ402" s="252"/>
      <c r="AK402" s="243" t="e">
        <f t="shared" si="1246"/>
        <v>#DIV/0!</v>
      </c>
      <c r="AL402" s="252">
        <v>0</v>
      </c>
      <c r="AM402" s="252"/>
      <c r="AN402" s="243" t="e">
        <f t="shared" si="1247"/>
        <v>#DIV/0!</v>
      </c>
      <c r="AO402" s="252">
        <v>0</v>
      </c>
      <c r="AP402" s="252"/>
      <c r="AQ402" s="243" t="e">
        <f>(AP402/AO402)*100</f>
        <v>#DIV/0!</v>
      </c>
      <c r="AR402" s="252"/>
    </row>
    <row r="403" spans="1:44" ht="46.8" hidden="1">
      <c r="A403" s="318"/>
      <c r="B403" s="318"/>
      <c r="C403" s="317"/>
      <c r="D403" s="243" t="s">
        <v>283</v>
      </c>
      <c r="E403" s="243">
        <f t="shared" si="1265"/>
        <v>0</v>
      </c>
      <c r="F403" s="243">
        <f t="shared" ref="F403" si="1266">I403+L403+O403+R403+U403+X403+AA403+AD403+AG403+AJ403+AP403</f>
        <v>0</v>
      </c>
      <c r="G403" s="243" t="e">
        <f t="shared" si="646"/>
        <v>#DIV/0!</v>
      </c>
      <c r="H403" s="252">
        <v>0</v>
      </c>
      <c r="I403" s="252"/>
      <c r="J403" s="243" t="e">
        <f t="shared" si="647"/>
        <v>#DIV/0!</v>
      </c>
      <c r="K403" s="252">
        <v>0</v>
      </c>
      <c r="L403" s="252"/>
      <c r="M403" s="243" t="e">
        <f t="shared" si="648"/>
        <v>#DIV/0!</v>
      </c>
      <c r="N403" s="252">
        <v>0</v>
      </c>
      <c r="O403" s="252"/>
      <c r="P403" s="243" t="e">
        <f t="shared" si="649"/>
        <v>#DIV/0!</v>
      </c>
      <c r="Q403" s="252">
        <v>0</v>
      </c>
      <c r="R403" s="252"/>
      <c r="S403" s="243" t="e">
        <f t="shared" si="650"/>
        <v>#DIV/0!</v>
      </c>
      <c r="T403" s="252">
        <v>0</v>
      </c>
      <c r="U403" s="252"/>
      <c r="V403" s="243" t="e">
        <f t="shared" si="651"/>
        <v>#DIV/0!</v>
      </c>
      <c r="W403" s="252">
        <v>0</v>
      </c>
      <c r="X403" s="252"/>
      <c r="Y403" s="243" t="e">
        <f t="shared" si="1255"/>
        <v>#DIV/0!</v>
      </c>
      <c r="Z403" s="252">
        <v>0</v>
      </c>
      <c r="AA403" s="252"/>
      <c r="AB403" s="243" t="e">
        <f t="shared" si="1257"/>
        <v>#DIV/0!</v>
      </c>
      <c r="AC403" s="252">
        <v>0</v>
      </c>
      <c r="AD403" s="252"/>
      <c r="AE403" s="243" t="e">
        <f t="shared" si="1259"/>
        <v>#DIV/0!</v>
      </c>
      <c r="AF403" s="252">
        <v>0</v>
      </c>
      <c r="AG403" s="252">
        <v>0</v>
      </c>
      <c r="AH403" s="243" t="e">
        <f t="shared" si="1245"/>
        <v>#DIV/0!</v>
      </c>
      <c r="AI403" s="252">
        <v>0</v>
      </c>
      <c r="AJ403" s="252"/>
      <c r="AK403" s="243" t="e">
        <f t="shared" si="1246"/>
        <v>#DIV/0!</v>
      </c>
      <c r="AL403" s="252">
        <v>0</v>
      </c>
      <c r="AM403" s="252"/>
      <c r="AN403" s="243" t="e">
        <f t="shared" si="1247"/>
        <v>#DIV/0!</v>
      </c>
      <c r="AO403" s="252">
        <v>0</v>
      </c>
      <c r="AP403" s="243"/>
      <c r="AQ403" s="243"/>
      <c r="AR403" s="252"/>
    </row>
    <row r="404" spans="1:44" ht="31.2" hidden="1">
      <c r="A404" s="318"/>
      <c r="B404" s="318"/>
      <c r="C404" s="317"/>
      <c r="D404" s="243" t="s">
        <v>288</v>
      </c>
      <c r="E404" s="243">
        <f t="shared" si="1265"/>
        <v>0</v>
      </c>
      <c r="F404" s="243">
        <f t="shared" si="1265"/>
        <v>0</v>
      </c>
      <c r="G404" s="243" t="e">
        <f t="shared" si="646"/>
        <v>#DIV/0!</v>
      </c>
      <c r="H404" s="252">
        <v>0</v>
      </c>
      <c r="I404" s="252"/>
      <c r="J404" s="243" t="e">
        <f t="shared" si="647"/>
        <v>#DIV/0!</v>
      </c>
      <c r="K404" s="252">
        <v>0</v>
      </c>
      <c r="L404" s="252"/>
      <c r="M404" s="243" t="e">
        <f t="shared" si="648"/>
        <v>#DIV/0!</v>
      </c>
      <c r="N404" s="252">
        <v>0</v>
      </c>
      <c r="O404" s="252"/>
      <c r="P404" s="243" t="e">
        <f t="shared" si="649"/>
        <v>#DIV/0!</v>
      </c>
      <c r="Q404" s="252">
        <v>0</v>
      </c>
      <c r="R404" s="252"/>
      <c r="S404" s="243" t="e">
        <f t="shared" si="650"/>
        <v>#DIV/0!</v>
      </c>
      <c r="T404" s="252">
        <v>0</v>
      </c>
      <c r="U404" s="252"/>
      <c r="V404" s="243" t="e">
        <f t="shared" si="651"/>
        <v>#DIV/0!</v>
      </c>
      <c r="W404" s="252">
        <v>0</v>
      </c>
      <c r="X404" s="252"/>
      <c r="Y404" s="243" t="e">
        <f t="shared" si="1255"/>
        <v>#DIV/0!</v>
      </c>
      <c r="Z404" s="252">
        <v>0</v>
      </c>
      <c r="AA404" s="252"/>
      <c r="AB404" s="243" t="e">
        <f t="shared" si="1257"/>
        <v>#DIV/0!</v>
      </c>
      <c r="AC404" s="252">
        <v>0</v>
      </c>
      <c r="AD404" s="252"/>
      <c r="AE404" s="243" t="e">
        <f t="shared" si="1259"/>
        <v>#DIV/0!</v>
      </c>
      <c r="AF404" s="252">
        <v>0</v>
      </c>
      <c r="AG404" s="252">
        <v>0</v>
      </c>
      <c r="AH404" s="243" t="e">
        <f t="shared" si="1245"/>
        <v>#DIV/0!</v>
      </c>
      <c r="AI404" s="252">
        <v>0</v>
      </c>
      <c r="AJ404" s="252"/>
      <c r="AK404" s="243" t="e">
        <f t="shared" si="1246"/>
        <v>#DIV/0!</v>
      </c>
      <c r="AL404" s="252">
        <v>0</v>
      </c>
      <c r="AM404" s="252"/>
      <c r="AN404" s="243" t="e">
        <f t="shared" si="1247"/>
        <v>#DIV/0!</v>
      </c>
      <c r="AO404" s="252">
        <v>0</v>
      </c>
      <c r="AP404" s="252"/>
      <c r="AQ404" s="243" t="e">
        <f>(AP404/AO404)*100</f>
        <v>#DIV/0!</v>
      </c>
      <c r="AR404" s="252"/>
    </row>
    <row r="405" spans="1:44" ht="16.5" hidden="1" customHeight="1">
      <c r="A405" s="318" t="s">
        <v>597</v>
      </c>
      <c r="B405" s="318" t="s">
        <v>566</v>
      </c>
      <c r="C405" s="317" t="s">
        <v>318</v>
      </c>
      <c r="D405" s="243" t="s">
        <v>287</v>
      </c>
      <c r="E405" s="243">
        <f>E406+E407+E409</f>
        <v>0</v>
      </c>
      <c r="F405" s="243">
        <f t="shared" ref="F405" si="1267">F406+F407+F409</f>
        <v>0</v>
      </c>
      <c r="G405" s="243" t="e">
        <f t="shared" si="646"/>
        <v>#DIV/0!</v>
      </c>
      <c r="H405" s="243">
        <f t="shared" ref="H405:I405" si="1268">H406+H407+H409</f>
        <v>0</v>
      </c>
      <c r="I405" s="243">
        <f t="shared" si="1268"/>
        <v>0</v>
      </c>
      <c r="J405" s="243" t="e">
        <f t="shared" si="647"/>
        <v>#DIV/0!</v>
      </c>
      <c r="K405" s="243">
        <f t="shared" ref="K405:L405" si="1269">K406+K407+K409</f>
        <v>0</v>
      </c>
      <c r="L405" s="243">
        <f t="shared" si="1269"/>
        <v>0</v>
      </c>
      <c r="M405" s="243" t="e">
        <f t="shared" si="648"/>
        <v>#DIV/0!</v>
      </c>
      <c r="N405" s="243">
        <f t="shared" ref="N405:O405" si="1270">N406+N407+N409</f>
        <v>0</v>
      </c>
      <c r="O405" s="243">
        <f t="shared" si="1270"/>
        <v>0</v>
      </c>
      <c r="P405" s="243" t="e">
        <f t="shared" si="649"/>
        <v>#DIV/0!</v>
      </c>
      <c r="Q405" s="243">
        <f t="shared" ref="Q405:R405" si="1271">Q406+Q407+Q409</f>
        <v>0</v>
      </c>
      <c r="R405" s="243">
        <f t="shared" si="1271"/>
        <v>0</v>
      </c>
      <c r="S405" s="243" t="e">
        <f t="shared" si="650"/>
        <v>#DIV/0!</v>
      </c>
      <c r="T405" s="243">
        <f t="shared" ref="T405:U405" si="1272">T406+T407+T409</f>
        <v>0</v>
      </c>
      <c r="U405" s="243">
        <f t="shared" si="1272"/>
        <v>0</v>
      </c>
      <c r="V405" s="243" t="e">
        <f t="shared" si="651"/>
        <v>#DIV/0!</v>
      </c>
      <c r="W405" s="243">
        <f t="shared" ref="W405:X405" si="1273">W406+W407+W409</f>
        <v>0</v>
      </c>
      <c r="X405" s="243">
        <f t="shared" si="1273"/>
        <v>0</v>
      </c>
      <c r="Y405" s="243" t="e">
        <f t="shared" si="1255"/>
        <v>#DIV/0!</v>
      </c>
      <c r="Z405" s="243">
        <f t="shared" ref="Z405:AA405" si="1274">Z406+Z407+Z409</f>
        <v>0</v>
      </c>
      <c r="AA405" s="243">
        <f t="shared" si="1274"/>
        <v>0</v>
      </c>
      <c r="AB405" s="243" t="e">
        <f t="shared" si="1257"/>
        <v>#DIV/0!</v>
      </c>
      <c r="AC405" s="243">
        <f t="shared" ref="AC405:AD405" si="1275">AC406+AC407+AC409</f>
        <v>0</v>
      </c>
      <c r="AD405" s="243">
        <f t="shared" si="1275"/>
        <v>0</v>
      </c>
      <c r="AE405" s="243" t="e">
        <f t="shared" si="1259"/>
        <v>#DIV/0!</v>
      </c>
      <c r="AF405" s="243">
        <f t="shared" ref="AF405:AG405" si="1276">AF406+AF407+AF409</f>
        <v>0</v>
      </c>
      <c r="AG405" s="243">
        <f t="shared" si="1276"/>
        <v>0</v>
      </c>
      <c r="AH405" s="243" t="e">
        <f t="shared" si="1245"/>
        <v>#DIV/0!</v>
      </c>
      <c r="AI405" s="243">
        <f t="shared" ref="AI405:AJ405" si="1277">AI406+AI407+AI409</f>
        <v>0</v>
      </c>
      <c r="AJ405" s="243">
        <f t="shared" si="1277"/>
        <v>0</v>
      </c>
      <c r="AK405" s="243" t="e">
        <f t="shared" si="1246"/>
        <v>#DIV/0!</v>
      </c>
      <c r="AL405" s="243">
        <f t="shared" ref="AL405:AM405" si="1278">AL406+AL407+AL409</f>
        <v>0</v>
      </c>
      <c r="AM405" s="243">
        <f t="shared" si="1278"/>
        <v>0</v>
      </c>
      <c r="AN405" s="243" t="e">
        <f t="shared" si="1247"/>
        <v>#DIV/0!</v>
      </c>
      <c r="AO405" s="243">
        <f t="shared" ref="AO405:AP405" si="1279">AO406+AO407+AO409</f>
        <v>0</v>
      </c>
      <c r="AP405" s="243">
        <f t="shared" si="1279"/>
        <v>0</v>
      </c>
      <c r="AQ405" s="243" t="e">
        <f>(AP405/AO405)*100</f>
        <v>#DIV/0!</v>
      </c>
      <c r="AR405" s="252"/>
    </row>
    <row r="406" spans="1:44" ht="31.5" hidden="1" customHeight="1">
      <c r="A406" s="318"/>
      <c r="B406" s="318"/>
      <c r="C406" s="317"/>
      <c r="D406" s="243" t="s">
        <v>2</v>
      </c>
      <c r="E406" s="243">
        <f>H406+K406+N406+Q406+T406+W406+Z406+AC406+AF406+AI406+AL406+AO406</f>
        <v>0</v>
      </c>
      <c r="F406" s="243">
        <f t="shared" ref="F406:F407" si="1280">I406+L406+O406+R406+U406+X406+AA406+AD406+AG406+AJ406+AM406+AP406</f>
        <v>0</v>
      </c>
      <c r="G406" s="243" t="e">
        <f t="shared" si="646"/>
        <v>#DIV/0!</v>
      </c>
      <c r="H406" s="252"/>
      <c r="I406" s="252"/>
      <c r="J406" s="243" t="e">
        <f t="shared" si="647"/>
        <v>#DIV/0!</v>
      </c>
      <c r="K406" s="252"/>
      <c r="L406" s="252"/>
      <c r="M406" s="243" t="e">
        <f t="shared" si="648"/>
        <v>#DIV/0!</v>
      </c>
      <c r="N406" s="252"/>
      <c r="O406" s="252"/>
      <c r="P406" s="243" t="e">
        <f t="shared" si="649"/>
        <v>#DIV/0!</v>
      </c>
      <c r="Q406" s="252"/>
      <c r="R406" s="252"/>
      <c r="S406" s="243" t="e">
        <f t="shared" si="650"/>
        <v>#DIV/0!</v>
      </c>
      <c r="T406" s="252"/>
      <c r="U406" s="252"/>
      <c r="V406" s="243" t="e">
        <f t="shared" si="651"/>
        <v>#DIV/0!</v>
      </c>
      <c r="W406" s="252"/>
      <c r="X406" s="252"/>
      <c r="Y406" s="243" t="e">
        <f t="shared" si="1255"/>
        <v>#DIV/0!</v>
      </c>
      <c r="Z406" s="252"/>
      <c r="AA406" s="252"/>
      <c r="AB406" s="243" t="e">
        <f t="shared" si="1257"/>
        <v>#DIV/0!</v>
      </c>
      <c r="AC406" s="252"/>
      <c r="AD406" s="252"/>
      <c r="AE406" s="243" t="e">
        <f t="shared" si="1259"/>
        <v>#DIV/0!</v>
      </c>
      <c r="AF406" s="252"/>
      <c r="AG406" s="252"/>
      <c r="AH406" s="243" t="e">
        <f t="shared" si="1245"/>
        <v>#DIV/0!</v>
      </c>
      <c r="AI406" s="252"/>
      <c r="AJ406" s="252"/>
      <c r="AK406" s="243" t="e">
        <f t="shared" si="1246"/>
        <v>#DIV/0!</v>
      </c>
      <c r="AL406" s="252"/>
      <c r="AM406" s="252"/>
      <c r="AN406" s="243" t="e">
        <f t="shared" si="1247"/>
        <v>#DIV/0!</v>
      </c>
      <c r="AO406" s="252"/>
      <c r="AP406" s="252"/>
      <c r="AQ406" s="243" t="e">
        <f>(AP406/AO406)*100</f>
        <v>#DIV/0!</v>
      </c>
      <c r="AR406" s="252"/>
    </row>
    <row r="407" spans="1:44" ht="16.05" hidden="1" customHeight="1">
      <c r="A407" s="318"/>
      <c r="B407" s="318"/>
      <c r="C407" s="317"/>
      <c r="D407" s="243" t="s">
        <v>43</v>
      </c>
      <c r="E407" s="243">
        <f t="shared" ref="E407:F409" si="1281">H407+K407+N407+Q407+T407+W407+Z407+AC407+AF407+AI407+AL407+AO407</f>
        <v>0</v>
      </c>
      <c r="F407" s="243">
        <f t="shared" si="1280"/>
        <v>0</v>
      </c>
      <c r="G407" s="243" t="e">
        <f t="shared" si="646"/>
        <v>#DIV/0!</v>
      </c>
      <c r="H407" s="252"/>
      <c r="I407" s="252"/>
      <c r="J407" s="243" t="e">
        <f t="shared" si="647"/>
        <v>#DIV/0!</v>
      </c>
      <c r="K407" s="252"/>
      <c r="L407" s="252"/>
      <c r="M407" s="243" t="e">
        <f t="shared" si="648"/>
        <v>#DIV/0!</v>
      </c>
      <c r="N407" s="252"/>
      <c r="O407" s="252"/>
      <c r="P407" s="243" t="e">
        <f t="shared" si="649"/>
        <v>#DIV/0!</v>
      </c>
      <c r="Q407" s="252"/>
      <c r="R407" s="252"/>
      <c r="S407" s="243" t="e">
        <f t="shared" si="650"/>
        <v>#DIV/0!</v>
      </c>
      <c r="T407" s="252"/>
      <c r="U407" s="252"/>
      <c r="V407" s="243" t="e">
        <f t="shared" si="651"/>
        <v>#DIV/0!</v>
      </c>
      <c r="W407" s="252"/>
      <c r="X407" s="252"/>
      <c r="Y407" s="243"/>
      <c r="Z407" s="252"/>
      <c r="AA407" s="252"/>
      <c r="AB407" s="243"/>
      <c r="AC407" s="252"/>
      <c r="AD407" s="252"/>
      <c r="AE407" s="243"/>
      <c r="AF407" s="252"/>
      <c r="AG407" s="252"/>
      <c r="AH407" s="243" t="e">
        <f t="shared" si="1245"/>
        <v>#DIV/0!</v>
      </c>
      <c r="AI407" s="252">
        <v>0</v>
      </c>
      <c r="AJ407" s="252"/>
      <c r="AK407" s="243" t="e">
        <f t="shared" si="1246"/>
        <v>#DIV/0!</v>
      </c>
      <c r="AL407" s="252">
        <v>0</v>
      </c>
      <c r="AM407" s="252"/>
      <c r="AN407" s="243" t="e">
        <f t="shared" si="1247"/>
        <v>#DIV/0!</v>
      </c>
      <c r="AO407" s="252"/>
      <c r="AP407" s="252"/>
      <c r="AQ407" s="243" t="e">
        <f>(AP407/AO407)*100</f>
        <v>#DIV/0!</v>
      </c>
      <c r="AR407" s="252"/>
    </row>
    <row r="408" spans="1:44" ht="47.25" hidden="1" customHeight="1">
      <c r="A408" s="318"/>
      <c r="B408" s="318"/>
      <c r="C408" s="317"/>
      <c r="D408" s="243" t="s">
        <v>283</v>
      </c>
      <c r="E408" s="243">
        <f t="shared" si="1281"/>
        <v>0</v>
      </c>
      <c r="F408" s="243">
        <f t="shared" ref="F408" si="1282">I408+L408+O408+R408+U408+X408+AA408+AD408+AG408+AJ408+AP408</f>
        <v>0</v>
      </c>
      <c r="G408" s="243" t="e">
        <f t="shared" si="646"/>
        <v>#DIV/0!</v>
      </c>
      <c r="H408" s="252"/>
      <c r="I408" s="252"/>
      <c r="J408" s="243" t="e">
        <f t="shared" si="647"/>
        <v>#DIV/0!</v>
      </c>
      <c r="K408" s="252"/>
      <c r="L408" s="252"/>
      <c r="M408" s="243" t="e">
        <f t="shared" si="648"/>
        <v>#DIV/0!</v>
      </c>
      <c r="N408" s="252"/>
      <c r="O408" s="252"/>
      <c r="P408" s="243" t="e">
        <f t="shared" si="649"/>
        <v>#DIV/0!</v>
      </c>
      <c r="Q408" s="252"/>
      <c r="R408" s="252"/>
      <c r="S408" s="243" t="e">
        <f t="shared" si="650"/>
        <v>#DIV/0!</v>
      </c>
      <c r="T408" s="252"/>
      <c r="U408" s="252"/>
      <c r="V408" s="243" t="e">
        <f t="shared" si="651"/>
        <v>#DIV/0!</v>
      </c>
      <c r="W408" s="252"/>
      <c r="X408" s="252"/>
      <c r="Y408" s="243" t="e">
        <f>(X408/W408)*100</f>
        <v>#DIV/0!</v>
      </c>
      <c r="Z408" s="252"/>
      <c r="AA408" s="252"/>
      <c r="AB408" s="243" t="e">
        <f>(AA408/Z408)*100</f>
        <v>#DIV/0!</v>
      </c>
      <c r="AC408" s="252"/>
      <c r="AD408" s="252"/>
      <c r="AE408" s="243" t="e">
        <f>(AD408/AC408)*100</f>
        <v>#DIV/0!</v>
      </c>
      <c r="AF408" s="252"/>
      <c r="AG408" s="252"/>
      <c r="AH408" s="243" t="e">
        <f t="shared" si="1245"/>
        <v>#DIV/0!</v>
      </c>
      <c r="AI408" s="252">
        <v>0</v>
      </c>
      <c r="AJ408" s="252"/>
      <c r="AK408" s="243" t="e">
        <f t="shared" si="1246"/>
        <v>#DIV/0!</v>
      </c>
      <c r="AL408" s="252">
        <v>0</v>
      </c>
      <c r="AM408" s="252"/>
      <c r="AN408" s="243" t="e">
        <f t="shared" si="1247"/>
        <v>#DIV/0!</v>
      </c>
      <c r="AO408" s="252"/>
      <c r="AP408" s="243"/>
      <c r="AQ408" s="243"/>
      <c r="AR408" s="252"/>
    </row>
    <row r="409" spans="1:44" ht="31.5" hidden="1" customHeight="1">
      <c r="A409" s="318"/>
      <c r="B409" s="318"/>
      <c r="C409" s="317"/>
      <c r="D409" s="243" t="s">
        <v>288</v>
      </c>
      <c r="E409" s="243">
        <f t="shared" si="1281"/>
        <v>0</v>
      </c>
      <c r="F409" s="243">
        <f t="shared" si="1281"/>
        <v>0</v>
      </c>
      <c r="G409" s="243" t="e">
        <f t="shared" si="646"/>
        <v>#DIV/0!</v>
      </c>
      <c r="H409" s="252"/>
      <c r="I409" s="252"/>
      <c r="J409" s="243" t="e">
        <f t="shared" si="647"/>
        <v>#DIV/0!</v>
      </c>
      <c r="K409" s="252"/>
      <c r="L409" s="252"/>
      <c r="M409" s="243" t="e">
        <f t="shared" si="648"/>
        <v>#DIV/0!</v>
      </c>
      <c r="N409" s="252"/>
      <c r="O409" s="252"/>
      <c r="P409" s="243" t="e">
        <f t="shared" si="649"/>
        <v>#DIV/0!</v>
      </c>
      <c r="Q409" s="252"/>
      <c r="R409" s="252"/>
      <c r="S409" s="243" t="e">
        <f t="shared" si="650"/>
        <v>#DIV/0!</v>
      </c>
      <c r="T409" s="252"/>
      <c r="U409" s="252"/>
      <c r="V409" s="243" t="e">
        <f t="shared" si="651"/>
        <v>#DIV/0!</v>
      </c>
      <c r="W409" s="252"/>
      <c r="X409" s="252"/>
      <c r="Y409" s="243" t="e">
        <f>(X409/W409)*100</f>
        <v>#DIV/0!</v>
      </c>
      <c r="Z409" s="252"/>
      <c r="AA409" s="252"/>
      <c r="AB409" s="243" t="e">
        <f>(AA409/Z409)*100</f>
        <v>#DIV/0!</v>
      </c>
      <c r="AC409" s="252"/>
      <c r="AD409" s="252"/>
      <c r="AE409" s="243" t="e">
        <f>(AD409/AC409)*100</f>
        <v>#DIV/0!</v>
      </c>
      <c r="AF409" s="252"/>
      <c r="AG409" s="252"/>
      <c r="AH409" s="243" t="e">
        <f t="shared" si="1245"/>
        <v>#DIV/0!</v>
      </c>
      <c r="AI409" s="252"/>
      <c r="AJ409" s="252"/>
      <c r="AK409" s="243" t="e">
        <f t="shared" si="1246"/>
        <v>#DIV/0!</v>
      </c>
      <c r="AL409" s="252"/>
      <c r="AM409" s="252"/>
      <c r="AN409" s="243" t="e">
        <f t="shared" si="1247"/>
        <v>#DIV/0!</v>
      </c>
      <c r="AO409" s="252"/>
      <c r="AP409" s="252"/>
      <c r="AQ409" s="243" t="e">
        <f>(AP409/AO409)*100</f>
        <v>#DIV/0!</v>
      </c>
      <c r="AR409" s="252"/>
    </row>
    <row r="410" spans="1:44" ht="19.8" hidden="1" customHeight="1">
      <c r="A410" s="318" t="s">
        <v>598</v>
      </c>
      <c r="B410" s="318" t="s">
        <v>568</v>
      </c>
      <c r="C410" s="317" t="s">
        <v>318</v>
      </c>
      <c r="D410" s="243" t="s">
        <v>287</v>
      </c>
      <c r="E410" s="243">
        <f>E411+E412+E414</f>
        <v>0</v>
      </c>
      <c r="F410" s="243">
        <f t="shared" ref="F410" si="1283">F411+F412+F414</f>
        <v>0</v>
      </c>
      <c r="G410" s="243" t="e">
        <f t="shared" si="646"/>
        <v>#DIV/0!</v>
      </c>
      <c r="H410" s="243">
        <f t="shared" ref="H410:I410" si="1284">H411+H412+H414</f>
        <v>0</v>
      </c>
      <c r="I410" s="243">
        <f t="shared" si="1284"/>
        <v>0</v>
      </c>
      <c r="J410" s="243" t="e">
        <f t="shared" si="647"/>
        <v>#DIV/0!</v>
      </c>
      <c r="K410" s="243">
        <f t="shared" ref="K410:L410" si="1285">K411+K412+K414</f>
        <v>0</v>
      </c>
      <c r="L410" s="243">
        <f t="shared" si="1285"/>
        <v>0</v>
      </c>
      <c r="M410" s="243" t="e">
        <f t="shared" si="648"/>
        <v>#DIV/0!</v>
      </c>
      <c r="N410" s="243">
        <f t="shared" ref="N410:O410" si="1286">N411+N412+N414</f>
        <v>0</v>
      </c>
      <c r="O410" s="243">
        <f t="shared" si="1286"/>
        <v>0</v>
      </c>
      <c r="P410" s="243" t="e">
        <f t="shared" si="649"/>
        <v>#DIV/0!</v>
      </c>
      <c r="Q410" s="243">
        <f t="shared" ref="Q410:R410" si="1287">Q411+Q412+Q414</f>
        <v>0</v>
      </c>
      <c r="R410" s="243">
        <f t="shared" si="1287"/>
        <v>0</v>
      </c>
      <c r="S410" s="243" t="e">
        <f t="shared" si="650"/>
        <v>#DIV/0!</v>
      </c>
      <c r="T410" s="243">
        <f t="shared" ref="T410:U410" si="1288">T411+T412+T414</f>
        <v>0</v>
      </c>
      <c r="U410" s="243">
        <f t="shared" si="1288"/>
        <v>0</v>
      </c>
      <c r="V410" s="243" t="e">
        <f t="shared" si="651"/>
        <v>#DIV/0!</v>
      </c>
      <c r="W410" s="243">
        <f t="shared" ref="W410:X410" si="1289">W411+W412+W414</f>
        <v>0</v>
      </c>
      <c r="X410" s="243">
        <f t="shared" si="1289"/>
        <v>0</v>
      </c>
      <c r="Y410" s="243" t="e">
        <f t="shared" ref="Y410" si="1290">(X410/W410)*100</f>
        <v>#DIV/0!</v>
      </c>
      <c r="Z410" s="243">
        <f t="shared" ref="Z410:AA410" si="1291">Z411+Z412+Z414</f>
        <v>0</v>
      </c>
      <c r="AA410" s="243">
        <f t="shared" si="1291"/>
        <v>0</v>
      </c>
      <c r="AB410" s="243" t="e">
        <f t="shared" ref="AB410" si="1292">(AA410/Z410)*100</f>
        <v>#DIV/0!</v>
      </c>
      <c r="AC410" s="243">
        <f t="shared" ref="AC410:AD410" si="1293">AC411+AC412+AC414</f>
        <v>0</v>
      </c>
      <c r="AD410" s="243">
        <f t="shared" si="1293"/>
        <v>0</v>
      </c>
      <c r="AE410" s="243" t="e">
        <f t="shared" ref="AE410" si="1294">(AD410/AC410)*100</f>
        <v>#DIV/0!</v>
      </c>
      <c r="AF410" s="243">
        <f t="shared" ref="AF410:AG410" si="1295">AF411+AF412+AF414</f>
        <v>0</v>
      </c>
      <c r="AG410" s="243">
        <f t="shared" si="1295"/>
        <v>0</v>
      </c>
      <c r="AH410" s="243" t="e">
        <f t="shared" si="1245"/>
        <v>#DIV/0!</v>
      </c>
      <c r="AI410" s="243">
        <f t="shared" ref="AI410:AJ410" si="1296">AI411+AI412+AI414</f>
        <v>0</v>
      </c>
      <c r="AJ410" s="243">
        <f t="shared" si="1296"/>
        <v>0</v>
      </c>
      <c r="AK410" s="243" t="e">
        <f t="shared" si="1246"/>
        <v>#DIV/0!</v>
      </c>
      <c r="AL410" s="243">
        <f t="shared" ref="AL410:AM410" si="1297">AL411+AL412+AL414</f>
        <v>0</v>
      </c>
      <c r="AM410" s="243">
        <f t="shared" si="1297"/>
        <v>0</v>
      </c>
      <c r="AN410" s="243" t="e">
        <f t="shared" si="1247"/>
        <v>#DIV/0!</v>
      </c>
      <c r="AO410" s="243">
        <f t="shared" ref="AO410:AP410" si="1298">AO411+AO412+AO414</f>
        <v>0</v>
      </c>
      <c r="AP410" s="243">
        <f t="shared" si="1298"/>
        <v>0</v>
      </c>
      <c r="AQ410" s="243" t="e">
        <f>(AP410/AO410)*100</f>
        <v>#DIV/0!</v>
      </c>
      <c r="AR410" s="252"/>
    </row>
    <row r="411" spans="1:44" ht="31.2" hidden="1">
      <c r="A411" s="318"/>
      <c r="B411" s="318"/>
      <c r="C411" s="317"/>
      <c r="D411" s="243" t="s">
        <v>2</v>
      </c>
      <c r="E411" s="243">
        <f>H411+K411+N411+Q411+T411+W411+Z411+AC411+AF411+AI411+AL411+AO411</f>
        <v>0</v>
      </c>
      <c r="F411" s="243">
        <f t="shared" ref="F411:F412" si="1299">I411+L411+O411+R411+U411+X411+AA411+AD411+AG411+AJ411+AM411+AP411</f>
        <v>0</v>
      </c>
      <c r="G411" s="243" t="e">
        <f t="shared" si="646"/>
        <v>#DIV/0!</v>
      </c>
      <c r="H411" s="252">
        <v>0</v>
      </c>
      <c r="I411" s="252"/>
      <c r="J411" s="243" t="e">
        <f t="shared" si="647"/>
        <v>#DIV/0!</v>
      </c>
      <c r="K411" s="252">
        <v>0</v>
      </c>
      <c r="L411" s="252"/>
      <c r="M411" s="243" t="e">
        <f t="shared" si="648"/>
        <v>#DIV/0!</v>
      </c>
      <c r="N411" s="252">
        <v>0</v>
      </c>
      <c r="O411" s="252"/>
      <c r="P411" s="243" t="e">
        <f t="shared" si="649"/>
        <v>#DIV/0!</v>
      </c>
      <c r="Q411" s="252">
        <v>0</v>
      </c>
      <c r="R411" s="252"/>
      <c r="S411" s="243" t="e">
        <f t="shared" si="650"/>
        <v>#DIV/0!</v>
      </c>
      <c r="T411" s="252">
        <v>0</v>
      </c>
      <c r="U411" s="252"/>
      <c r="V411" s="243" t="e">
        <f t="shared" si="651"/>
        <v>#DIV/0!</v>
      </c>
      <c r="W411" s="252">
        <v>0</v>
      </c>
      <c r="X411" s="252"/>
      <c r="Y411" s="243" t="e">
        <f>(X411/W411)*100</f>
        <v>#DIV/0!</v>
      </c>
      <c r="Z411" s="252">
        <v>0</v>
      </c>
      <c r="AA411" s="252"/>
      <c r="AB411" s="243" t="e">
        <f>(AA411/Z411)*100</f>
        <v>#DIV/0!</v>
      </c>
      <c r="AC411" s="252">
        <v>0</v>
      </c>
      <c r="AD411" s="252"/>
      <c r="AE411" s="243" t="e">
        <f>(AD411/AC411)*100</f>
        <v>#DIV/0!</v>
      </c>
      <c r="AF411" s="252">
        <v>0</v>
      </c>
      <c r="AG411" s="252">
        <v>0</v>
      </c>
      <c r="AH411" s="243" t="e">
        <f t="shared" si="1245"/>
        <v>#DIV/0!</v>
      </c>
      <c r="AI411" s="252">
        <v>0</v>
      </c>
      <c r="AJ411" s="252"/>
      <c r="AK411" s="243" t="e">
        <f t="shared" si="1246"/>
        <v>#DIV/0!</v>
      </c>
      <c r="AL411" s="252">
        <v>0</v>
      </c>
      <c r="AM411" s="252"/>
      <c r="AN411" s="243" t="e">
        <f t="shared" si="1247"/>
        <v>#DIV/0!</v>
      </c>
      <c r="AO411" s="252">
        <v>0</v>
      </c>
      <c r="AP411" s="252"/>
      <c r="AQ411" s="243" t="e">
        <f>(AP411/AO411)*100</f>
        <v>#DIV/0!</v>
      </c>
      <c r="AR411" s="252"/>
    </row>
    <row r="412" spans="1:44" ht="15.6" hidden="1">
      <c r="A412" s="318"/>
      <c r="B412" s="318"/>
      <c r="C412" s="317"/>
      <c r="D412" s="243" t="s">
        <v>43</v>
      </c>
      <c r="E412" s="243">
        <f t="shared" ref="E412:F414" si="1300">H412+K412+N412+Q412+T412+W412+Z412+AC412+AF412+AI412+AL412+AO412</f>
        <v>0</v>
      </c>
      <c r="F412" s="243">
        <f t="shared" si="1299"/>
        <v>0</v>
      </c>
      <c r="G412" s="243" t="e">
        <f t="shared" si="646"/>
        <v>#DIV/0!</v>
      </c>
      <c r="H412" s="252">
        <v>0</v>
      </c>
      <c r="I412" s="252"/>
      <c r="J412" s="243" t="e">
        <f t="shared" si="647"/>
        <v>#DIV/0!</v>
      </c>
      <c r="K412" s="252">
        <v>0</v>
      </c>
      <c r="L412" s="252"/>
      <c r="M412" s="243" t="e">
        <f t="shared" si="648"/>
        <v>#DIV/0!</v>
      </c>
      <c r="N412" s="252">
        <v>0</v>
      </c>
      <c r="O412" s="252"/>
      <c r="P412" s="243" t="e">
        <f t="shared" si="649"/>
        <v>#DIV/0!</v>
      </c>
      <c r="Q412" s="252">
        <v>0</v>
      </c>
      <c r="R412" s="252"/>
      <c r="S412" s="243" t="e">
        <f t="shared" si="650"/>
        <v>#DIV/0!</v>
      </c>
      <c r="T412" s="252">
        <v>0</v>
      </c>
      <c r="U412" s="252"/>
      <c r="V412" s="243" t="e">
        <f t="shared" si="651"/>
        <v>#DIV/0!</v>
      </c>
      <c r="W412" s="252">
        <v>0</v>
      </c>
      <c r="X412" s="252"/>
      <c r="Y412" s="243" t="e">
        <f>(X412/W412)*100</f>
        <v>#DIV/0!</v>
      </c>
      <c r="Z412" s="252">
        <v>0</v>
      </c>
      <c r="AA412" s="252"/>
      <c r="AB412" s="243" t="e">
        <f>(AA412/Z412)*100</f>
        <v>#DIV/0!</v>
      </c>
      <c r="AC412" s="252">
        <v>0</v>
      </c>
      <c r="AD412" s="252"/>
      <c r="AE412" s="243" t="e">
        <f>(AD412/AC412)*100</f>
        <v>#DIV/0!</v>
      </c>
      <c r="AF412" s="252">
        <v>0</v>
      </c>
      <c r="AG412" s="252">
        <v>0</v>
      </c>
      <c r="AH412" s="243" t="e">
        <f t="shared" si="1245"/>
        <v>#DIV/0!</v>
      </c>
      <c r="AI412" s="252">
        <v>0</v>
      </c>
      <c r="AJ412" s="252"/>
      <c r="AK412" s="243" t="e">
        <f t="shared" si="1246"/>
        <v>#DIV/0!</v>
      </c>
      <c r="AL412" s="252">
        <v>0</v>
      </c>
      <c r="AM412" s="252"/>
      <c r="AN412" s="243" t="e">
        <f t="shared" si="1247"/>
        <v>#DIV/0!</v>
      </c>
      <c r="AO412" s="252">
        <v>0</v>
      </c>
      <c r="AP412" s="252"/>
      <c r="AQ412" s="243" t="e">
        <f>(AP412/AO412)*100</f>
        <v>#DIV/0!</v>
      </c>
      <c r="AR412" s="252"/>
    </row>
    <row r="413" spans="1:44" ht="46.8" hidden="1">
      <c r="A413" s="318"/>
      <c r="B413" s="318"/>
      <c r="C413" s="317"/>
      <c r="D413" s="243" t="s">
        <v>283</v>
      </c>
      <c r="E413" s="243">
        <f t="shared" si="1300"/>
        <v>0</v>
      </c>
      <c r="F413" s="243">
        <f t="shared" ref="F413" si="1301">I413+L413+O413+R413+U413+X413+AA413+AD413+AG413+AJ413+AP413</f>
        <v>0</v>
      </c>
      <c r="G413" s="243" t="e">
        <f t="shared" si="646"/>
        <v>#DIV/0!</v>
      </c>
      <c r="H413" s="252">
        <v>0</v>
      </c>
      <c r="I413" s="252"/>
      <c r="J413" s="243" t="e">
        <f t="shared" si="647"/>
        <v>#DIV/0!</v>
      </c>
      <c r="K413" s="252">
        <v>0</v>
      </c>
      <c r="L413" s="252"/>
      <c r="M413" s="243" t="e">
        <f t="shared" si="648"/>
        <v>#DIV/0!</v>
      </c>
      <c r="N413" s="252">
        <v>0</v>
      </c>
      <c r="O413" s="252"/>
      <c r="P413" s="243" t="e">
        <f t="shared" si="649"/>
        <v>#DIV/0!</v>
      </c>
      <c r="Q413" s="252">
        <v>0</v>
      </c>
      <c r="R413" s="252"/>
      <c r="S413" s="243" t="e">
        <f t="shared" si="650"/>
        <v>#DIV/0!</v>
      </c>
      <c r="T413" s="252">
        <v>0</v>
      </c>
      <c r="U413" s="252"/>
      <c r="V413" s="243" t="e">
        <f t="shared" si="651"/>
        <v>#DIV/0!</v>
      </c>
      <c r="W413" s="252">
        <v>0</v>
      </c>
      <c r="X413" s="252"/>
      <c r="Y413" s="243" t="e">
        <f>(X413/W413)*100</f>
        <v>#DIV/0!</v>
      </c>
      <c r="Z413" s="252">
        <v>0</v>
      </c>
      <c r="AA413" s="252"/>
      <c r="AB413" s="243" t="e">
        <f>(AA413/Z413)*100</f>
        <v>#DIV/0!</v>
      </c>
      <c r="AC413" s="252">
        <v>0</v>
      </c>
      <c r="AD413" s="252"/>
      <c r="AE413" s="243" t="e">
        <f>(AD413/AC413)*100</f>
        <v>#DIV/0!</v>
      </c>
      <c r="AF413" s="252">
        <v>0</v>
      </c>
      <c r="AG413" s="252">
        <v>0</v>
      </c>
      <c r="AH413" s="243" t="e">
        <f t="shared" si="1245"/>
        <v>#DIV/0!</v>
      </c>
      <c r="AI413" s="252">
        <v>0</v>
      </c>
      <c r="AJ413" s="252"/>
      <c r="AK413" s="243" t="e">
        <f t="shared" si="1246"/>
        <v>#DIV/0!</v>
      </c>
      <c r="AL413" s="252">
        <v>0</v>
      </c>
      <c r="AM413" s="252"/>
      <c r="AN413" s="243" t="e">
        <f t="shared" si="1247"/>
        <v>#DIV/0!</v>
      </c>
      <c r="AO413" s="252">
        <v>0</v>
      </c>
      <c r="AP413" s="243"/>
      <c r="AQ413" s="243"/>
      <c r="AR413" s="252"/>
    </row>
    <row r="414" spans="1:44" ht="31.2" hidden="1">
      <c r="A414" s="318"/>
      <c r="B414" s="318"/>
      <c r="C414" s="317"/>
      <c r="D414" s="243" t="s">
        <v>288</v>
      </c>
      <c r="E414" s="243">
        <f t="shared" si="1300"/>
        <v>0</v>
      </c>
      <c r="F414" s="243">
        <f t="shared" si="1300"/>
        <v>0</v>
      </c>
      <c r="G414" s="243" t="e">
        <f t="shared" si="646"/>
        <v>#DIV/0!</v>
      </c>
      <c r="H414" s="252">
        <v>0</v>
      </c>
      <c r="I414" s="252"/>
      <c r="J414" s="243" t="e">
        <f t="shared" si="647"/>
        <v>#DIV/0!</v>
      </c>
      <c r="K414" s="252">
        <v>0</v>
      </c>
      <c r="L414" s="252"/>
      <c r="M414" s="243" t="e">
        <f t="shared" si="648"/>
        <v>#DIV/0!</v>
      </c>
      <c r="N414" s="252">
        <v>0</v>
      </c>
      <c r="O414" s="252"/>
      <c r="P414" s="243" t="e">
        <f t="shared" si="649"/>
        <v>#DIV/0!</v>
      </c>
      <c r="Q414" s="252">
        <v>0</v>
      </c>
      <c r="R414" s="252"/>
      <c r="S414" s="243" t="e">
        <f t="shared" si="650"/>
        <v>#DIV/0!</v>
      </c>
      <c r="T414" s="252">
        <v>0</v>
      </c>
      <c r="U414" s="252"/>
      <c r="V414" s="243" t="e">
        <f t="shared" si="651"/>
        <v>#DIV/0!</v>
      </c>
      <c r="W414" s="252">
        <v>0</v>
      </c>
      <c r="X414" s="252"/>
      <c r="Y414" s="243" t="e">
        <f>(X414/W414)*100</f>
        <v>#DIV/0!</v>
      </c>
      <c r="Z414" s="252">
        <v>0</v>
      </c>
      <c r="AA414" s="252"/>
      <c r="AB414" s="243" t="e">
        <f>(AA414/Z414)*100</f>
        <v>#DIV/0!</v>
      </c>
      <c r="AC414" s="252">
        <v>0</v>
      </c>
      <c r="AD414" s="252"/>
      <c r="AE414" s="243" t="e">
        <f>(AD414/AC414)*100</f>
        <v>#DIV/0!</v>
      </c>
      <c r="AF414" s="252">
        <v>0</v>
      </c>
      <c r="AG414" s="252">
        <v>0</v>
      </c>
      <c r="AH414" s="243" t="e">
        <f t="shared" si="1245"/>
        <v>#DIV/0!</v>
      </c>
      <c r="AI414" s="252">
        <v>0</v>
      </c>
      <c r="AJ414" s="252"/>
      <c r="AK414" s="243" t="e">
        <f t="shared" si="1246"/>
        <v>#DIV/0!</v>
      </c>
      <c r="AL414" s="252">
        <v>0</v>
      </c>
      <c r="AM414" s="252"/>
      <c r="AN414" s="243" t="e">
        <f t="shared" si="1247"/>
        <v>#DIV/0!</v>
      </c>
      <c r="AO414" s="252">
        <v>0</v>
      </c>
      <c r="AP414" s="252"/>
      <c r="AQ414" s="243" t="e">
        <f>(AP414/AO414)*100</f>
        <v>#DIV/0!</v>
      </c>
      <c r="AR414" s="252"/>
    </row>
    <row r="415" spans="1:44" ht="15.6">
      <c r="A415" s="318" t="s">
        <v>8</v>
      </c>
      <c r="B415" s="318" t="s">
        <v>339</v>
      </c>
      <c r="C415" s="317" t="s">
        <v>303</v>
      </c>
      <c r="D415" s="243" t="s">
        <v>287</v>
      </c>
      <c r="E415" s="243">
        <f>E416+E417+E418</f>
        <v>1840</v>
      </c>
      <c r="F415" s="243">
        <f t="shared" ref="F415:AP415" si="1302">F416+F417+F418</f>
        <v>1498</v>
      </c>
      <c r="G415" s="243">
        <f t="shared" si="646"/>
        <v>81.413043478260875</v>
      </c>
      <c r="H415" s="243">
        <f t="shared" si="1302"/>
        <v>0</v>
      </c>
      <c r="I415" s="243">
        <f t="shared" si="1302"/>
        <v>0</v>
      </c>
      <c r="J415" s="243" t="e">
        <f t="shared" si="647"/>
        <v>#DIV/0!</v>
      </c>
      <c r="K415" s="243">
        <f t="shared" ref="K415" si="1303">K416+K417+K418</f>
        <v>150</v>
      </c>
      <c r="L415" s="243">
        <f t="shared" si="1302"/>
        <v>150</v>
      </c>
      <c r="M415" s="243">
        <f t="shared" si="648"/>
        <v>100</v>
      </c>
      <c r="N415" s="243">
        <f t="shared" ref="N415" si="1304">N416+N417+N418</f>
        <v>967.3</v>
      </c>
      <c r="O415" s="243">
        <f t="shared" si="1302"/>
        <v>967.3</v>
      </c>
      <c r="P415" s="243">
        <f t="shared" si="649"/>
        <v>100</v>
      </c>
      <c r="Q415" s="243">
        <f t="shared" ref="Q415" si="1305">Q416+Q417+Q418</f>
        <v>115.5</v>
      </c>
      <c r="R415" s="243">
        <f t="shared" si="1302"/>
        <v>115.5</v>
      </c>
      <c r="S415" s="243">
        <f t="shared" si="650"/>
        <v>100</v>
      </c>
      <c r="T415" s="243">
        <f t="shared" ref="T415" si="1306">T416+T417+T418</f>
        <v>0</v>
      </c>
      <c r="U415" s="243">
        <f t="shared" si="1302"/>
        <v>57.2</v>
      </c>
      <c r="V415" s="243" t="e">
        <f t="shared" si="651"/>
        <v>#DIV/0!</v>
      </c>
      <c r="W415" s="243">
        <f t="shared" ref="W415" si="1307">W416+W417+W418</f>
        <v>100</v>
      </c>
      <c r="X415" s="243">
        <f t="shared" si="1302"/>
        <v>100</v>
      </c>
      <c r="Y415" s="243">
        <f t="shared" si="586"/>
        <v>100</v>
      </c>
      <c r="Z415" s="243">
        <f t="shared" ref="Z415" si="1308">Z416+Z417+Z418</f>
        <v>507.2</v>
      </c>
      <c r="AA415" s="243">
        <f t="shared" si="1302"/>
        <v>108</v>
      </c>
      <c r="AB415" s="243">
        <f t="shared" si="588"/>
        <v>21.293375394321767</v>
      </c>
      <c r="AC415" s="243">
        <f t="shared" si="1302"/>
        <v>0</v>
      </c>
      <c r="AD415" s="243">
        <f t="shared" si="1302"/>
        <v>0</v>
      </c>
      <c r="AE415" s="243" t="e">
        <f t="shared" si="589"/>
        <v>#DIV/0!</v>
      </c>
      <c r="AF415" s="243">
        <f t="shared" si="1302"/>
        <v>0</v>
      </c>
      <c r="AG415" s="243">
        <f t="shared" si="1302"/>
        <v>0</v>
      </c>
      <c r="AH415" s="243" t="e">
        <f t="shared" si="416"/>
        <v>#DIV/0!</v>
      </c>
      <c r="AI415" s="243">
        <f t="shared" si="1302"/>
        <v>0</v>
      </c>
      <c r="AJ415" s="243">
        <f t="shared" si="1302"/>
        <v>0</v>
      </c>
      <c r="AK415" s="243" t="e">
        <f t="shared" si="417"/>
        <v>#DIV/0!</v>
      </c>
      <c r="AL415" s="243">
        <f t="shared" si="1302"/>
        <v>0</v>
      </c>
      <c r="AM415" s="243">
        <f t="shared" si="1302"/>
        <v>0</v>
      </c>
      <c r="AN415" s="243" t="e">
        <f t="shared" si="418"/>
        <v>#DIV/0!</v>
      </c>
      <c r="AO415" s="243">
        <f t="shared" si="1302"/>
        <v>0</v>
      </c>
      <c r="AP415" s="243">
        <f t="shared" si="1302"/>
        <v>0</v>
      </c>
      <c r="AQ415" s="243" t="e">
        <f t="shared" si="590"/>
        <v>#DIV/0!</v>
      </c>
      <c r="AR415" s="252"/>
    </row>
    <row r="416" spans="1:44" ht="31.2">
      <c r="A416" s="318"/>
      <c r="B416" s="318"/>
      <c r="C416" s="317"/>
      <c r="D416" s="243" t="s">
        <v>2</v>
      </c>
      <c r="E416" s="243">
        <f t="shared" ref="E416:F418" si="1309">H416+K416+N416+Q416+T416+W416+Z416+AC416+AF416+AI416+AL416+AO416</f>
        <v>1240</v>
      </c>
      <c r="F416" s="243">
        <f t="shared" si="1309"/>
        <v>898</v>
      </c>
      <c r="G416" s="243">
        <f t="shared" si="646"/>
        <v>72.41935483870968</v>
      </c>
      <c r="H416" s="252">
        <v>0</v>
      </c>
      <c r="I416" s="252">
        <v>0</v>
      </c>
      <c r="J416" s="243" t="e">
        <f t="shared" si="647"/>
        <v>#DIV/0!</v>
      </c>
      <c r="K416" s="252">
        <v>0</v>
      </c>
      <c r="L416" s="252">
        <v>0</v>
      </c>
      <c r="M416" s="243" t="e">
        <f t="shared" si="648"/>
        <v>#DIV/0!</v>
      </c>
      <c r="N416" s="252">
        <v>617.29999999999995</v>
      </c>
      <c r="O416" s="252">
        <v>617.29999999999995</v>
      </c>
      <c r="P416" s="243">
        <f t="shared" si="649"/>
        <v>100</v>
      </c>
      <c r="Q416" s="252">
        <v>115.5</v>
      </c>
      <c r="R416" s="252">
        <v>115.5</v>
      </c>
      <c r="S416" s="243">
        <f t="shared" si="650"/>
        <v>100</v>
      </c>
      <c r="T416" s="252">
        <v>0</v>
      </c>
      <c r="U416" s="252">
        <v>57.2</v>
      </c>
      <c r="V416" s="243" t="e">
        <f t="shared" si="651"/>
        <v>#DIV/0!</v>
      </c>
      <c r="W416" s="252">
        <v>0</v>
      </c>
      <c r="X416" s="252">
        <v>0</v>
      </c>
      <c r="Y416" s="243" t="e">
        <f t="shared" si="586"/>
        <v>#DIV/0!</v>
      </c>
      <c r="Z416" s="252">
        <v>507.2</v>
      </c>
      <c r="AA416" s="252">
        <v>108</v>
      </c>
      <c r="AB416" s="243">
        <f t="shared" si="588"/>
        <v>21.293375394321767</v>
      </c>
      <c r="AC416" s="252">
        <v>0</v>
      </c>
      <c r="AD416" s="252">
        <v>0</v>
      </c>
      <c r="AE416" s="243" t="e">
        <f t="shared" si="589"/>
        <v>#DIV/0!</v>
      </c>
      <c r="AF416" s="252">
        <v>0</v>
      </c>
      <c r="AG416" s="252">
        <v>0</v>
      </c>
      <c r="AH416" s="243" t="e">
        <f t="shared" si="416"/>
        <v>#DIV/0!</v>
      </c>
      <c r="AI416" s="252">
        <v>0</v>
      </c>
      <c r="AJ416" s="252">
        <v>0</v>
      </c>
      <c r="AK416" s="243" t="e">
        <f t="shared" si="417"/>
        <v>#DIV/0!</v>
      </c>
      <c r="AL416" s="252">
        <v>0</v>
      </c>
      <c r="AM416" s="252">
        <v>0</v>
      </c>
      <c r="AN416" s="243" t="e">
        <f t="shared" si="418"/>
        <v>#DIV/0!</v>
      </c>
      <c r="AO416" s="252">
        <v>0</v>
      </c>
      <c r="AP416" s="252">
        <v>0</v>
      </c>
      <c r="AQ416" s="243" t="e">
        <f t="shared" si="590"/>
        <v>#DIV/0!</v>
      </c>
      <c r="AR416" s="252"/>
    </row>
    <row r="417" spans="1:44" ht="15.6">
      <c r="A417" s="318"/>
      <c r="B417" s="318"/>
      <c r="C417" s="317"/>
      <c r="D417" s="243" t="s">
        <v>43</v>
      </c>
      <c r="E417" s="243">
        <f t="shared" si="1309"/>
        <v>600</v>
      </c>
      <c r="F417" s="243">
        <f t="shared" si="1309"/>
        <v>600</v>
      </c>
      <c r="G417" s="243">
        <f t="shared" si="646"/>
        <v>100</v>
      </c>
      <c r="H417" s="252">
        <v>0</v>
      </c>
      <c r="I417" s="252">
        <v>0</v>
      </c>
      <c r="J417" s="243" t="e">
        <f t="shared" si="647"/>
        <v>#DIV/0!</v>
      </c>
      <c r="K417" s="252">
        <v>150</v>
      </c>
      <c r="L417" s="252">
        <v>150</v>
      </c>
      <c r="M417" s="243">
        <f t="shared" si="648"/>
        <v>100</v>
      </c>
      <c r="N417" s="252">
        <v>350</v>
      </c>
      <c r="O417" s="252">
        <v>350</v>
      </c>
      <c r="P417" s="243">
        <f t="shared" si="649"/>
        <v>100</v>
      </c>
      <c r="Q417" s="252">
        <v>0</v>
      </c>
      <c r="R417" s="252">
        <v>0</v>
      </c>
      <c r="S417" s="243" t="e">
        <f t="shared" si="650"/>
        <v>#DIV/0!</v>
      </c>
      <c r="T417" s="252">
        <v>0</v>
      </c>
      <c r="U417" s="252">
        <v>0</v>
      </c>
      <c r="V417" s="243" t="e">
        <f t="shared" si="651"/>
        <v>#DIV/0!</v>
      </c>
      <c r="W417" s="252">
        <v>100</v>
      </c>
      <c r="X417" s="252">
        <v>100</v>
      </c>
      <c r="Y417" s="243">
        <f t="shared" si="586"/>
        <v>100</v>
      </c>
      <c r="Z417" s="252">
        <v>0</v>
      </c>
      <c r="AA417" s="252">
        <v>0</v>
      </c>
      <c r="AB417" s="243" t="e">
        <f t="shared" si="588"/>
        <v>#DIV/0!</v>
      </c>
      <c r="AC417" s="252">
        <v>0</v>
      </c>
      <c r="AD417" s="252">
        <v>0</v>
      </c>
      <c r="AE417" s="243" t="e">
        <f t="shared" si="589"/>
        <v>#DIV/0!</v>
      </c>
      <c r="AF417" s="252">
        <v>0</v>
      </c>
      <c r="AG417" s="252">
        <v>0</v>
      </c>
      <c r="AH417" s="243" t="e">
        <f t="shared" si="416"/>
        <v>#DIV/0!</v>
      </c>
      <c r="AI417" s="252">
        <v>0</v>
      </c>
      <c r="AJ417" s="252">
        <v>0</v>
      </c>
      <c r="AK417" s="243" t="e">
        <f t="shared" si="417"/>
        <v>#DIV/0!</v>
      </c>
      <c r="AL417" s="252">
        <v>0</v>
      </c>
      <c r="AM417" s="252">
        <v>0</v>
      </c>
      <c r="AN417" s="243" t="e">
        <f t="shared" si="418"/>
        <v>#DIV/0!</v>
      </c>
      <c r="AO417" s="252">
        <v>0</v>
      </c>
      <c r="AP417" s="252">
        <v>0</v>
      </c>
      <c r="AQ417" s="243" t="e">
        <f t="shared" si="590"/>
        <v>#DIV/0!</v>
      </c>
      <c r="AR417" s="252"/>
    </row>
    <row r="418" spans="1:44" ht="31.2">
      <c r="A418" s="318"/>
      <c r="B418" s="318"/>
      <c r="C418" s="317"/>
      <c r="D418" s="243" t="s">
        <v>288</v>
      </c>
      <c r="E418" s="243">
        <f t="shared" si="1309"/>
        <v>0</v>
      </c>
      <c r="F418" s="243">
        <f t="shared" si="1309"/>
        <v>0</v>
      </c>
      <c r="G418" s="243" t="e">
        <f t="shared" si="646"/>
        <v>#DIV/0!</v>
      </c>
      <c r="H418" s="252">
        <v>0</v>
      </c>
      <c r="I418" s="252">
        <v>0</v>
      </c>
      <c r="J418" s="243" t="e">
        <f t="shared" si="647"/>
        <v>#DIV/0!</v>
      </c>
      <c r="K418" s="252">
        <v>0</v>
      </c>
      <c r="L418" s="252">
        <v>0</v>
      </c>
      <c r="M418" s="243" t="e">
        <f t="shared" si="648"/>
        <v>#DIV/0!</v>
      </c>
      <c r="N418" s="252">
        <v>0</v>
      </c>
      <c r="O418" s="252">
        <v>0</v>
      </c>
      <c r="P418" s="243" t="e">
        <f t="shared" si="649"/>
        <v>#DIV/0!</v>
      </c>
      <c r="Q418" s="252">
        <v>0</v>
      </c>
      <c r="R418" s="252">
        <v>0</v>
      </c>
      <c r="S418" s="243"/>
      <c r="T418" s="252">
        <v>0</v>
      </c>
      <c r="U418" s="252">
        <v>0</v>
      </c>
      <c r="V418" s="243" t="e">
        <f t="shared" si="651"/>
        <v>#DIV/0!</v>
      </c>
      <c r="W418" s="252">
        <v>0</v>
      </c>
      <c r="X418" s="252">
        <v>0</v>
      </c>
      <c r="Y418" s="243" t="e">
        <f t="shared" si="586"/>
        <v>#DIV/0!</v>
      </c>
      <c r="Z418" s="252">
        <v>0</v>
      </c>
      <c r="AA418" s="252">
        <v>0</v>
      </c>
      <c r="AB418" s="243" t="e">
        <f t="shared" si="588"/>
        <v>#DIV/0!</v>
      </c>
      <c r="AC418" s="252">
        <v>0</v>
      </c>
      <c r="AD418" s="252">
        <v>0</v>
      </c>
      <c r="AE418" s="243" t="e">
        <f t="shared" si="589"/>
        <v>#DIV/0!</v>
      </c>
      <c r="AF418" s="252">
        <v>0</v>
      </c>
      <c r="AG418" s="252">
        <v>0</v>
      </c>
      <c r="AH418" s="243" t="e">
        <f t="shared" si="416"/>
        <v>#DIV/0!</v>
      </c>
      <c r="AI418" s="252">
        <v>0</v>
      </c>
      <c r="AJ418" s="252">
        <v>0</v>
      </c>
      <c r="AK418" s="243" t="e">
        <f t="shared" si="417"/>
        <v>#DIV/0!</v>
      </c>
      <c r="AL418" s="252">
        <v>0</v>
      </c>
      <c r="AM418" s="252">
        <v>0</v>
      </c>
      <c r="AN418" s="243" t="e">
        <f t="shared" si="418"/>
        <v>#DIV/0!</v>
      </c>
      <c r="AO418" s="252">
        <v>0</v>
      </c>
      <c r="AP418" s="252">
        <v>0</v>
      </c>
      <c r="AQ418" s="243" t="e">
        <f t="shared" si="590"/>
        <v>#DIV/0!</v>
      </c>
      <c r="AR418" s="252"/>
    </row>
    <row r="419" spans="1:44" ht="16.05" customHeight="1">
      <c r="A419" s="318" t="s">
        <v>14</v>
      </c>
      <c r="B419" s="318" t="s">
        <v>426</v>
      </c>
      <c r="C419" s="317" t="s">
        <v>318</v>
      </c>
      <c r="D419" s="243" t="s">
        <v>287</v>
      </c>
      <c r="E419" s="243">
        <f>E420+E421+E423</f>
        <v>2000</v>
      </c>
      <c r="F419" s="243">
        <f t="shared" ref="F419:AP419" si="1310">F420+F421+F423</f>
        <v>2000</v>
      </c>
      <c r="G419" s="243">
        <f t="shared" si="646"/>
        <v>100</v>
      </c>
      <c r="H419" s="243">
        <f t="shared" si="1310"/>
        <v>0</v>
      </c>
      <c r="I419" s="243">
        <f t="shared" si="1310"/>
        <v>0</v>
      </c>
      <c r="J419" s="243" t="e">
        <f t="shared" si="647"/>
        <v>#DIV/0!</v>
      </c>
      <c r="K419" s="243">
        <f t="shared" ref="K419" si="1311">K420+K421+K423</f>
        <v>0</v>
      </c>
      <c r="L419" s="243">
        <f t="shared" si="1310"/>
        <v>0</v>
      </c>
      <c r="M419" s="243" t="e">
        <f t="shared" si="648"/>
        <v>#DIV/0!</v>
      </c>
      <c r="N419" s="243">
        <f t="shared" ref="N419" si="1312">N420+N421+N423</f>
        <v>0</v>
      </c>
      <c r="O419" s="243">
        <f t="shared" si="1310"/>
        <v>0</v>
      </c>
      <c r="P419" s="243" t="e">
        <f t="shared" si="649"/>
        <v>#DIV/0!</v>
      </c>
      <c r="Q419" s="243">
        <f t="shared" ref="Q419" si="1313">Q420+Q421+Q423</f>
        <v>0</v>
      </c>
      <c r="R419" s="243">
        <f t="shared" si="1310"/>
        <v>0</v>
      </c>
      <c r="S419" s="243" t="e">
        <f t="shared" si="650"/>
        <v>#DIV/0!</v>
      </c>
      <c r="T419" s="243">
        <f t="shared" ref="T419" si="1314">T420+T421+T423</f>
        <v>1500</v>
      </c>
      <c r="U419" s="243">
        <f t="shared" si="1310"/>
        <v>1500</v>
      </c>
      <c r="V419" s="243">
        <f t="shared" si="651"/>
        <v>100</v>
      </c>
      <c r="W419" s="243">
        <f t="shared" ref="W419" si="1315">W420+W421+W423</f>
        <v>500</v>
      </c>
      <c r="X419" s="243">
        <f t="shared" si="1310"/>
        <v>0</v>
      </c>
      <c r="Y419" s="243">
        <f t="shared" si="586"/>
        <v>0</v>
      </c>
      <c r="Z419" s="243">
        <f t="shared" ref="Z419" si="1316">Z420+Z421+Z423</f>
        <v>0</v>
      </c>
      <c r="AA419" s="243">
        <f t="shared" si="1310"/>
        <v>500</v>
      </c>
      <c r="AB419" s="243" t="e">
        <f t="shared" si="588"/>
        <v>#DIV/0!</v>
      </c>
      <c r="AC419" s="243">
        <f t="shared" si="1310"/>
        <v>0</v>
      </c>
      <c r="AD419" s="243">
        <f t="shared" si="1310"/>
        <v>0</v>
      </c>
      <c r="AE419" s="243" t="e">
        <f t="shared" si="589"/>
        <v>#DIV/0!</v>
      </c>
      <c r="AF419" s="243">
        <f t="shared" si="1310"/>
        <v>0</v>
      </c>
      <c r="AG419" s="243">
        <f t="shared" si="1310"/>
        <v>0</v>
      </c>
      <c r="AH419" s="243" t="e">
        <f t="shared" si="416"/>
        <v>#DIV/0!</v>
      </c>
      <c r="AI419" s="243">
        <f t="shared" si="1310"/>
        <v>0</v>
      </c>
      <c r="AJ419" s="243">
        <f t="shared" si="1310"/>
        <v>0</v>
      </c>
      <c r="AK419" s="243" t="e">
        <f t="shared" si="417"/>
        <v>#DIV/0!</v>
      </c>
      <c r="AL419" s="243">
        <f t="shared" si="1310"/>
        <v>0</v>
      </c>
      <c r="AM419" s="243">
        <f t="shared" si="1310"/>
        <v>0</v>
      </c>
      <c r="AN419" s="243" t="e">
        <f t="shared" si="418"/>
        <v>#DIV/0!</v>
      </c>
      <c r="AO419" s="243">
        <f t="shared" si="1310"/>
        <v>0</v>
      </c>
      <c r="AP419" s="243">
        <f t="shared" si="1310"/>
        <v>0</v>
      </c>
      <c r="AQ419" s="243" t="e">
        <f t="shared" si="590"/>
        <v>#DIV/0!</v>
      </c>
      <c r="AR419" s="252"/>
    </row>
    <row r="420" spans="1:44" ht="31.2">
      <c r="A420" s="318"/>
      <c r="B420" s="318"/>
      <c r="C420" s="317"/>
      <c r="D420" s="243" t="s">
        <v>2</v>
      </c>
      <c r="E420" s="243">
        <f t="shared" ref="E420:F423" si="1317">H420+K420+N420+Q420+T420+W420+Z420+AC420+AF420+AI420+AL420+AO420</f>
        <v>0</v>
      </c>
      <c r="F420" s="243">
        <f t="shared" si="1317"/>
        <v>0</v>
      </c>
      <c r="G420" s="243" t="e">
        <f t="shared" si="646"/>
        <v>#DIV/0!</v>
      </c>
      <c r="H420" s="252">
        <v>0</v>
      </c>
      <c r="I420" s="252">
        <v>0</v>
      </c>
      <c r="J420" s="243" t="e">
        <f t="shared" si="647"/>
        <v>#DIV/0!</v>
      </c>
      <c r="K420" s="252">
        <v>0</v>
      </c>
      <c r="L420" s="252">
        <v>0</v>
      </c>
      <c r="M420" s="243" t="e">
        <f t="shared" si="648"/>
        <v>#DIV/0!</v>
      </c>
      <c r="N420" s="252">
        <v>0</v>
      </c>
      <c r="O420" s="252">
        <v>0</v>
      </c>
      <c r="P420" s="243" t="e">
        <f t="shared" si="649"/>
        <v>#DIV/0!</v>
      </c>
      <c r="Q420" s="252">
        <v>0</v>
      </c>
      <c r="R420" s="252">
        <v>0</v>
      </c>
      <c r="S420" s="243" t="e">
        <f t="shared" si="650"/>
        <v>#DIV/0!</v>
      </c>
      <c r="T420" s="252">
        <v>0</v>
      </c>
      <c r="U420" s="252">
        <v>0</v>
      </c>
      <c r="V420" s="243" t="e">
        <f t="shared" si="651"/>
        <v>#DIV/0!</v>
      </c>
      <c r="W420" s="252">
        <v>0</v>
      </c>
      <c r="X420" s="252">
        <v>0</v>
      </c>
      <c r="Y420" s="243" t="e">
        <f t="shared" si="586"/>
        <v>#DIV/0!</v>
      </c>
      <c r="Z420" s="252">
        <v>0</v>
      </c>
      <c r="AA420" s="252">
        <v>0</v>
      </c>
      <c r="AB420" s="243" t="e">
        <f t="shared" si="588"/>
        <v>#DIV/0!</v>
      </c>
      <c r="AC420" s="252">
        <v>0</v>
      </c>
      <c r="AD420" s="252">
        <v>0</v>
      </c>
      <c r="AE420" s="243" t="e">
        <f t="shared" si="589"/>
        <v>#DIV/0!</v>
      </c>
      <c r="AF420" s="252">
        <v>0</v>
      </c>
      <c r="AG420" s="252">
        <v>0</v>
      </c>
      <c r="AH420" s="243" t="e">
        <f t="shared" si="416"/>
        <v>#DIV/0!</v>
      </c>
      <c r="AI420" s="252">
        <v>0</v>
      </c>
      <c r="AJ420" s="252">
        <v>0</v>
      </c>
      <c r="AK420" s="243" t="e">
        <f t="shared" si="417"/>
        <v>#DIV/0!</v>
      </c>
      <c r="AL420" s="252">
        <v>0</v>
      </c>
      <c r="AM420" s="252">
        <v>0</v>
      </c>
      <c r="AN420" s="243" t="e">
        <f t="shared" si="418"/>
        <v>#DIV/0!</v>
      </c>
      <c r="AO420" s="252">
        <v>0</v>
      </c>
      <c r="AP420" s="252">
        <v>0</v>
      </c>
      <c r="AQ420" s="243" t="e">
        <f t="shared" si="590"/>
        <v>#DIV/0!</v>
      </c>
      <c r="AR420" s="252"/>
    </row>
    <row r="421" spans="1:44" ht="23.55" customHeight="1">
      <c r="A421" s="318"/>
      <c r="B421" s="318"/>
      <c r="C421" s="317"/>
      <c r="D421" s="243" t="s">
        <v>43</v>
      </c>
      <c r="E421" s="243">
        <f t="shared" si="1317"/>
        <v>2000</v>
      </c>
      <c r="F421" s="243">
        <f t="shared" si="1317"/>
        <v>2000</v>
      </c>
      <c r="G421" s="243">
        <f t="shared" si="646"/>
        <v>100</v>
      </c>
      <c r="H421" s="252">
        <v>0</v>
      </c>
      <c r="I421" s="252">
        <v>0</v>
      </c>
      <c r="J421" s="243" t="e">
        <f t="shared" si="647"/>
        <v>#DIV/0!</v>
      </c>
      <c r="K421" s="252">
        <v>0</v>
      </c>
      <c r="L421" s="252">
        <v>0</v>
      </c>
      <c r="M421" s="243" t="e">
        <f t="shared" si="648"/>
        <v>#DIV/0!</v>
      </c>
      <c r="N421" s="252">
        <v>0</v>
      </c>
      <c r="O421" s="252">
        <v>0</v>
      </c>
      <c r="P421" s="243" t="e">
        <f t="shared" si="649"/>
        <v>#DIV/0!</v>
      </c>
      <c r="Q421" s="252">
        <v>0</v>
      </c>
      <c r="R421" s="252">
        <v>0</v>
      </c>
      <c r="S421" s="243" t="e">
        <f t="shared" si="650"/>
        <v>#DIV/0!</v>
      </c>
      <c r="T421" s="252">
        <v>1500</v>
      </c>
      <c r="U421" s="252">
        <v>1500</v>
      </c>
      <c r="V421" s="243">
        <f t="shared" si="651"/>
        <v>100</v>
      </c>
      <c r="W421" s="252">
        <v>500</v>
      </c>
      <c r="X421" s="252">
        <v>0</v>
      </c>
      <c r="Y421" s="243">
        <f t="shared" si="586"/>
        <v>0</v>
      </c>
      <c r="Z421" s="252">
        <v>0</v>
      </c>
      <c r="AA421" s="252">
        <v>500</v>
      </c>
      <c r="AB421" s="243" t="e">
        <f t="shared" si="588"/>
        <v>#DIV/0!</v>
      </c>
      <c r="AC421" s="252">
        <v>0</v>
      </c>
      <c r="AD421" s="252">
        <v>0</v>
      </c>
      <c r="AE421" s="243" t="e">
        <f t="shared" si="589"/>
        <v>#DIV/0!</v>
      </c>
      <c r="AF421" s="252">
        <v>0</v>
      </c>
      <c r="AG421" s="252">
        <v>0</v>
      </c>
      <c r="AH421" s="243" t="e">
        <f t="shared" si="416"/>
        <v>#DIV/0!</v>
      </c>
      <c r="AI421" s="252">
        <v>0</v>
      </c>
      <c r="AJ421" s="252">
        <v>0</v>
      </c>
      <c r="AK421" s="243" t="e">
        <f t="shared" si="417"/>
        <v>#DIV/0!</v>
      </c>
      <c r="AL421" s="252">
        <v>0</v>
      </c>
      <c r="AM421" s="252">
        <v>0</v>
      </c>
      <c r="AN421" s="243" t="e">
        <f t="shared" si="418"/>
        <v>#DIV/0!</v>
      </c>
      <c r="AO421" s="252">
        <v>0</v>
      </c>
      <c r="AP421" s="252">
        <v>0</v>
      </c>
      <c r="AQ421" s="243" t="e">
        <f t="shared" si="590"/>
        <v>#DIV/0!</v>
      </c>
      <c r="AR421" s="252"/>
    </row>
    <row r="422" spans="1:44" ht="57.75" customHeight="1">
      <c r="A422" s="318"/>
      <c r="B422" s="318"/>
      <c r="C422" s="317"/>
      <c r="D422" s="243" t="s">
        <v>283</v>
      </c>
      <c r="E422" s="243">
        <f>H422+K422+N422+Q422+T422+W422+Z422+AC422+AF422+AI422+AL422+AO422</f>
        <v>2000</v>
      </c>
      <c r="F422" s="243">
        <f t="shared" ref="F422" si="1318">I422+L422+O422+R422+U422+X422+AA422+AD422+AG422+AJ422+AP422</f>
        <v>2000</v>
      </c>
      <c r="G422" s="243">
        <f t="shared" si="646"/>
        <v>100</v>
      </c>
      <c r="H422" s="252">
        <v>0</v>
      </c>
      <c r="I422" s="252">
        <v>0</v>
      </c>
      <c r="J422" s="243" t="e">
        <f t="shared" si="647"/>
        <v>#DIV/0!</v>
      </c>
      <c r="K422" s="252">
        <v>0</v>
      </c>
      <c r="L422" s="252">
        <v>0</v>
      </c>
      <c r="M422" s="243" t="e">
        <f t="shared" si="648"/>
        <v>#DIV/0!</v>
      </c>
      <c r="N422" s="252">
        <v>0</v>
      </c>
      <c r="O422" s="252">
        <v>0</v>
      </c>
      <c r="P422" s="243" t="e">
        <f t="shared" si="649"/>
        <v>#DIV/0!</v>
      </c>
      <c r="Q422" s="252">
        <v>0</v>
      </c>
      <c r="R422" s="252">
        <v>0</v>
      </c>
      <c r="S422" s="243" t="e">
        <f t="shared" si="650"/>
        <v>#DIV/0!</v>
      </c>
      <c r="T422" s="252">
        <v>1500</v>
      </c>
      <c r="U422" s="252">
        <v>1500</v>
      </c>
      <c r="V422" s="243">
        <f t="shared" si="651"/>
        <v>100</v>
      </c>
      <c r="W422" s="252">
        <v>500</v>
      </c>
      <c r="X422" s="252">
        <v>0</v>
      </c>
      <c r="Y422" s="243">
        <f t="shared" si="586"/>
        <v>0</v>
      </c>
      <c r="Z422" s="252">
        <v>0</v>
      </c>
      <c r="AA422" s="252">
        <v>500</v>
      </c>
      <c r="AB422" s="243" t="e">
        <f t="shared" si="588"/>
        <v>#DIV/0!</v>
      </c>
      <c r="AC422" s="252">
        <v>0</v>
      </c>
      <c r="AD422" s="252">
        <v>0</v>
      </c>
      <c r="AE422" s="243" t="e">
        <f t="shared" si="589"/>
        <v>#DIV/0!</v>
      </c>
      <c r="AF422" s="252">
        <v>0</v>
      </c>
      <c r="AG422" s="252">
        <v>0</v>
      </c>
      <c r="AH422" s="243" t="e">
        <f t="shared" si="416"/>
        <v>#DIV/0!</v>
      </c>
      <c r="AI422" s="252">
        <v>0</v>
      </c>
      <c r="AJ422" s="252">
        <v>0</v>
      </c>
      <c r="AK422" s="243" t="e">
        <f t="shared" si="417"/>
        <v>#DIV/0!</v>
      </c>
      <c r="AL422" s="252">
        <v>0</v>
      </c>
      <c r="AM422" s="252">
        <v>0</v>
      </c>
      <c r="AN422" s="243" t="e">
        <f t="shared" si="418"/>
        <v>#DIV/0!</v>
      </c>
      <c r="AO422" s="252">
        <v>0</v>
      </c>
      <c r="AP422" s="252">
        <v>0</v>
      </c>
      <c r="AQ422" s="243" t="e">
        <f t="shared" si="590"/>
        <v>#DIV/0!</v>
      </c>
      <c r="AR422" s="252"/>
    </row>
    <row r="423" spans="1:44" ht="31.2">
      <c r="A423" s="318"/>
      <c r="B423" s="318"/>
      <c r="C423" s="317"/>
      <c r="D423" s="243" t="s">
        <v>288</v>
      </c>
      <c r="E423" s="243">
        <f t="shared" si="1317"/>
        <v>0</v>
      </c>
      <c r="F423" s="243">
        <f t="shared" si="1317"/>
        <v>0</v>
      </c>
      <c r="G423" s="243" t="e">
        <f t="shared" si="646"/>
        <v>#DIV/0!</v>
      </c>
      <c r="H423" s="252">
        <v>0</v>
      </c>
      <c r="I423" s="252">
        <v>0</v>
      </c>
      <c r="J423" s="243" t="e">
        <f t="shared" si="647"/>
        <v>#DIV/0!</v>
      </c>
      <c r="K423" s="252">
        <v>0</v>
      </c>
      <c r="L423" s="252">
        <v>0</v>
      </c>
      <c r="M423" s="243" t="e">
        <f t="shared" si="648"/>
        <v>#DIV/0!</v>
      </c>
      <c r="N423" s="252">
        <v>0</v>
      </c>
      <c r="O423" s="252">
        <v>0</v>
      </c>
      <c r="P423" s="243" t="e">
        <f t="shared" si="649"/>
        <v>#DIV/0!</v>
      </c>
      <c r="Q423" s="252">
        <v>0</v>
      </c>
      <c r="R423" s="252">
        <v>0</v>
      </c>
      <c r="S423" s="243" t="e">
        <f t="shared" si="650"/>
        <v>#DIV/0!</v>
      </c>
      <c r="T423" s="252">
        <v>0</v>
      </c>
      <c r="U423" s="252">
        <v>0</v>
      </c>
      <c r="V423" s="243" t="e">
        <f t="shared" si="651"/>
        <v>#DIV/0!</v>
      </c>
      <c r="W423" s="252">
        <v>0</v>
      </c>
      <c r="X423" s="252">
        <v>0</v>
      </c>
      <c r="Y423" s="243" t="e">
        <f t="shared" si="586"/>
        <v>#DIV/0!</v>
      </c>
      <c r="Z423" s="252">
        <v>0</v>
      </c>
      <c r="AA423" s="252">
        <v>0</v>
      </c>
      <c r="AB423" s="243" t="e">
        <f t="shared" si="588"/>
        <v>#DIV/0!</v>
      </c>
      <c r="AC423" s="252">
        <v>0</v>
      </c>
      <c r="AD423" s="252">
        <v>0</v>
      </c>
      <c r="AE423" s="243" t="e">
        <f t="shared" si="589"/>
        <v>#DIV/0!</v>
      </c>
      <c r="AF423" s="252">
        <v>0</v>
      </c>
      <c r="AG423" s="252">
        <v>0</v>
      </c>
      <c r="AH423" s="243" t="e">
        <f t="shared" si="416"/>
        <v>#DIV/0!</v>
      </c>
      <c r="AI423" s="252">
        <v>0</v>
      </c>
      <c r="AJ423" s="252">
        <v>0</v>
      </c>
      <c r="AK423" s="243" t="e">
        <f t="shared" si="417"/>
        <v>#DIV/0!</v>
      </c>
      <c r="AL423" s="252">
        <v>0</v>
      </c>
      <c r="AM423" s="252">
        <v>0</v>
      </c>
      <c r="AN423" s="243" t="e">
        <f t="shared" si="418"/>
        <v>#DIV/0!</v>
      </c>
      <c r="AO423" s="252">
        <v>0</v>
      </c>
      <c r="AP423" s="252">
        <v>0</v>
      </c>
      <c r="AQ423" s="243" t="e">
        <f t="shared" si="590"/>
        <v>#DIV/0!</v>
      </c>
      <c r="AR423" s="252"/>
    </row>
    <row r="424" spans="1:44" ht="45.75" customHeight="1" collapsed="1">
      <c r="A424" s="318" t="s">
        <v>267</v>
      </c>
      <c r="B424" s="318" t="s">
        <v>384</v>
      </c>
      <c r="C424" s="317" t="s">
        <v>385</v>
      </c>
      <c r="D424" s="243" t="s">
        <v>287</v>
      </c>
      <c r="E424" s="243">
        <f>E425+E426+E427</f>
        <v>48218.1</v>
      </c>
      <c r="F424" s="243">
        <f>F425+F426+F427</f>
        <v>30893.58</v>
      </c>
      <c r="G424" s="243">
        <f t="shared" si="646"/>
        <v>64.070504644521463</v>
      </c>
      <c r="H424" s="243">
        <f>H425+H426+H427</f>
        <v>1005.5999999999999</v>
      </c>
      <c r="I424" s="243">
        <f>I425+I426+I427</f>
        <v>1005.5999999999999</v>
      </c>
      <c r="J424" s="243">
        <f t="shared" si="647"/>
        <v>100</v>
      </c>
      <c r="K424" s="243">
        <f>K425+K426+K427</f>
        <v>5581</v>
      </c>
      <c r="L424" s="243">
        <f>L425+L426+L427</f>
        <v>5795</v>
      </c>
      <c r="M424" s="243">
        <f t="shared" si="648"/>
        <v>103.834438272711</v>
      </c>
      <c r="N424" s="243">
        <f>N425+N426+N427</f>
        <v>3900</v>
      </c>
      <c r="O424" s="243">
        <f>O425+O426+O427</f>
        <v>4024.7</v>
      </c>
      <c r="P424" s="243">
        <f t="shared" si="649"/>
        <v>103.19743589743588</v>
      </c>
      <c r="Q424" s="243">
        <f>Q425+Q426+Q427</f>
        <v>5400</v>
      </c>
      <c r="R424" s="243">
        <f>R425+R426+R427</f>
        <v>6671.2</v>
      </c>
      <c r="S424" s="243">
        <f t="shared" si="650"/>
        <v>123.54074074074073</v>
      </c>
      <c r="T424" s="243">
        <f>T425+T426+T427</f>
        <v>2850</v>
      </c>
      <c r="U424" s="243">
        <f>U425+U426+U427</f>
        <v>2417.3999999999996</v>
      </c>
      <c r="V424" s="243">
        <f t="shared" si="651"/>
        <v>84.821052631578937</v>
      </c>
      <c r="W424" s="243">
        <f>W425+W426+W427</f>
        <v>1730</v>
      </c>
      <c r="X424" s="243">
        <f>X425+X426+X427</f>
        <v>6463.2800000000007</v>
      </c>
      <c r="Y424" s="243">
        <f t="shared" si="586"/>
        <v>373.6</v>
      </c>
      <c r="Z424" s="243">
        <f>Z425+Z426+Z427</f>
        <v>3450</v>
      </c>
      <c r="AA424" s="243">
        <f>AA425+AA426+AA427</f>
        <v>4516.3999999999996</v>
      </c>
      <c r="AB424" s="243">
        <f t="shared" si="588"/>
        <v>130.91014492753624</v>
      </c>
      <c r="AC424" s="243">
        <f>AC425+AC426+AC427</f>
        <v>2050</v>
      </c>
      <c r="AD424" s="243">
        <f>AD425+AD426+AD427</f>
        <v>0</v>
      </c>
      <c r="AE424" s="243">
        <f t="shared" si="589"/>
        <v>0</v>
      </c>
      <c r="AF424" s="243">
        <f>AF425+AF426+AF427</f>
        <v>2900</v>
      </c>
      <c r="AG424" s="243">
        <f>AG425+AG426+AG427</f>
        <v>0</v>
      </c>
      <c r="AH424" s="243">
        <f t="shared" si="416"/>
        <v>0</v>
      </c>
      <c r="AI424" s="243">
        <f>AI425+AI426+AI427</f>
        <v>2700</v>
      </c>
      <c r="AJ424" s="243">
        <f>AJ425+AJ426+AJ427</f>
        <v>0</v>
      </c>
      <c r="AK424" s="243">
        <f t="shared" si="417"/>
        <v>0</v>
      </c>
      <c r="AL424" s="243">
        <f>AL425+AL426+AL427</f>
        <v>2779.5</v>
      </c>
      <c r="AM424" s="243">
        <f>AM425+AM426+AM427</f>
        <v>0</v>
      </c>
      <c r="AN424" s="243">
        <f t="shared" si="418"/>
        <v>0</v>
      </c>
      <c r="AO424" s="243">
        <f>AO425+AO426+AO427</f>
        <v>13872</v>
      </c>
      <c r="AP424" s="243">
        <f>AP425+AP426+AP427</f>
        <v>0</v>
      </c>
      <c r="AQ424" s="243">
        <f t="shared" si="590"/>
        <v>0</v>
      </c>
      <c r="AR424" s="252"/>
    </row>
    <row r="425" spans="1:44" ht="45.75" customHeight="1">
      <c r="A425" s="318"/>
      <c r="B425" s="318"/>
      <c r="C425" s="317"/>
      <c r="D425" s="243" t="s">
        <v>2</v>
      </c>
      <c r="E425" s="243">
        <f>H425+K425+N425+Q425+T425+W425+Z425+AC425+AF425+AI425+AL425+AO425</f>
        <v>0</v>
      </c>
      <c r="F425" s="243">
        <f>I425+L425+O425+R425+U425+X425+AA425+AD425+AG425+AJ425+AM425+AP425</f>
        <v>0</v>
      </c>
      <c r="G425" s="243" t="e">
        <f t="shared" si="646"/>
        <v>#DIV/0!</v>
      </c>
      <c r="H425" s="243">
        <f>H429+H433+H437+H449</f>
        <v>0</v>
      </c>
      <c r="I425" s="243">
        <f>+I429+I433+I437+I449</f>
        <v>0</v>
      </c>
      <c r="J425" s="243" t="e">
        <f t="shared" si="647"/>
        <v>#DIV/0!</v>
      </c>
      <c r="K425" s="243">
        <f>K429+K433+K437+K449</f>
        <v>0</v>
      </c>
      <c r="L425" s="243">
        <f>+L429+L433+L437+L449</f>
        <v>0</v>
      </c>
      <c r="M425" s="243" t="e">
        <f t="shared" si="648"/>
        <v>#DIV/0!</v>
      </c>
      <c r="N425" s="243">
        <f>N429+N433+N437+N449</f>
        <v>0</v>
      </c>
      <c r="O425" s="243">
        <f>+O429+O433+O437+O449</f>
        <v>0</v>
      </c>
      <c r="P425" s="243" t="e">
        <f t="shared" si="649"/>
        <v>#DIV/0!</v>
      </c>
      <c r="Q425" s="243">
        <f>Q429+Q433+Q437+Q449</f>
        <v>0</v>
      </c>
      <c r="R425" s="243">
        <f>+R429+R433+R437+R449</f>
        <v>0</v>
      </c>
      <c r="S425" s="243" t="e">
        <f t="shared" si="650"/>
        <v>#DIV/0!</v>
      </c>
      <c r="T425" s="243">
        <f>T429+T433+T437+T449</f>
        <v>0</v>
      </c>
      <c r="U425" s="243">
        <f>+U429+U433+U437+U449</f>
        <v>0</v>
      </c>
      <c r="V425" s="243" t="e">
        <f t="shared" si="651"/>
        <v>#DIV/0!</v>
      </c>
      <c r="W425" s="243">
        <f>W429+W433+W437+W449</f>
        <v>0</v>
      </c>
      <c r="X425" s="243">
        <f>+X429+X433+X437+X449</f>
        <v>0</v>
      </c>
      <c r="Y425" s="243" t="e">
        <f>(X425/W425)*100</f>
        <v>#DIV/0!</v>
      </c>
      <c r="Z425" s="243">
        <f>Z429+Z433+Z437+Z449</f>
        <v>0</v>
      </c>
      <c r="AA425" s="243">
        <f>+AA429+AA433+AA437+AA449</f>
        <v>0</v>
      </c>
      <c r="AB425" s="243" t="e">
        <f>(AA425/Z425)*100</f>
        <v>#DIV/0!</v>
      </c>
      <c r="AC425" s="243">
        <f>AC429+AC433+AC437+AC449</f>
        <v>0</v>
      </c>
      <c r="AD425" s="243">
        <f>+AD429+AD433+AD437+AD449</f>
        <v>0</v>
      </c>
      <c r="AE425" s="243" t="e">
        <f>(AD425/AC425)*100</f>
        <v>#DIV/0!</v>
      </c>
      <c r="AF425" s="243">
        <f>AF429+AF433+AF437+AF449</f>
        <v>0</v>
      </c>
      <c r="AG425" s="243">
        <f>+AG429+AG433+AG437+AG449</f>
        <v>0</v>
      </c>
      <c r="AH425" s="243" t="e">
        <f>(AG425/AF425)*100</f>
        <v>#DIV/0!</v>
      </c>
      <c r="AI425" s="243">
        <f>AI429+AI433+AI437+AI449</f>
        <v>0</v>
      </c>
      <c r="AJ425" s="243">
        <f>+AJ429+AJ433+AJ437+AJ449</f>
        <v>0</v>
      </c>
      <c r="AK425" s="243" t="e">
        <f>(AJ425/AI425)*100</f>
        <v>#DIV/0!</v>
      </c>
      <c r="AL425" s="243">
        <f>AL429+AL433+AL437+AL449</f>
        <v>0</v>
      </c>
      <c r="AM425" s="243">
        <f>+AM429+AM433+AM437+AM449</f>
        <v>0</v>
      </c>
      <c r="AN425" s="243" t="e">
        <f>(AM425/AL425)*100</f>
        <v>#DIV/0!</v>
      </c>
      <c r="AO425" s="243">
        <f>AO429+AO433+AO437+AO449</f>
        <v>0</v>
      </c>
      <c r="AP425" s="243">
        <f>+AP429+AP433+AP437+AP449</f>
        <v>0</v>
      </c>
      <c r="AQ425" s="243" t="e">
        <f t="shared" si="590"/>
        <v>#DIV/0!</v>
      </c>
      <c r="AR425" s="252"/>
    </row>
    <row r="426" spans="1:44" ht="45.75" customHeight="1">
      <c r="A426" s="318"/>
      <c r="B426" s="318"/>
      <c r="C426" s="317"/>
      <c r="D426" s="243" t="s">
        <v>43</v>
      </c>
      <c r="E426" s="243">
        <f t="shared" ref="E426:F427" si="1319">H426+K426+N426+Q426+T426+W426+Z426+AC426+AF426+AI426+AL426+AO426</f>
        <v>48218.1</v>
      </c>
      <c r="F426" s="243">
        <f t="shared" si="1319"/>
        <v>30893.58</v>
      </c>
      <c r="G426" s="243">
        <f t="shared" si="646"/>
        <v>64.070504644521463</v>
      </c>
      <c r="H426" s="243">
        <f>+H430+H434+H438+H450</f>
        <v>1005.5999999999999</v>
      </c>
      <c r="I426" s="243">
        <f>I430+I434+I438+I450</f>
        <v>1005.5999999999999</v>
      </c>
      <c r="J426" s="243">
        <f t="shared" si="647"/>
        <v>100</v>
      </c>
      <c r="K426" s="243">
        <f>+K430+K434+K438+K450</f>
        <v>5581</v>
      </c>
      <c r="L426" s="243">
        <f>L430+L434+L438+L450</f>
        <v>5795</v>
      </c>
      <c r="M426" s="243">
        <f t="shared" si="648"/>
        <v>103.834438272711</v>
      </c>
      <c r="N426" s="243">
        <f>+N430+N434+N438+N450</f>
        <v>3900</v>
      </c>
      <c r="O426" s="243">
        <f>O430+O434+O438+O450</f>
        <v>4024.7</v>
      </c>
      <c r="P426" s="243">
        <f t="shared" si="649"/>
        <v>103.19743589743588</v>
      </c>
      <c r="Q426" s="243">
        <f>+Q430+Q434+Q438+Q450</f>
        <v>5400</v>
      </c>
      <c r="R426" s="243">
        <f>R430+R434+R438+R450</f>
        <v>6671.2</v>
      </c>
      <c r="S426" s="243">
        <f t="shared" si="650"/>
        <v>123.54074074074073</v>
      </c>
      <c r="T426" s="243">
        <f>+T430+T434+T438+T450</f>
        <v>2850</v>
      </c>
      <c r="U426" s="243">
        <f>U430+U434+U438+U450</f>
        <v>2417.3999999999996</v>
      </c>
      <c r="V426" s="243">
        <f t="shared" si="651"/>
        <v>84.821052631578937</v>
      </c>
      <c r="W426" s="243">
        <f>+W430+W434+W438+W450</f>
        <v>1730</v>
      </c>
      <c r="X426" s="243">
        <f>X430+X434+X438+X450</f>
        <v>6463.2800000000007</v>
      </c>
      <c r="Y426" s="243">
        <f t="shared" si="586"/>
        <v>373.6</v>
      </c>
      <c r="Z426" s="243">
        <f>+Z430+Z434+Z438+Z450</f>
        <v>3450</v>
      </c>
      <c r="AA426" s="243">
        <f>AA430+AA434+AA438+AA450</f>
        <v>4516.3999999999996</v>
      </c>
      <c r="AB426" s="243">
        <f t="shared" ref="AB426:AB428" si="1320">(AA426/Z426)*100</f>
        <v>130.91014492753624</v>
      </c>
      <c r="AC426" s="243">
        <f>+AC430+AC434+AC438+AC450</f>
        <v>2050</v>
      </c>
      <c r="AD426" s="243">
        <f>AD430+AD434+AD438+AD450</f>
        <v>0</v>
      </c>
      <c r="AE426" s="243">
        <f t="shared" ref="AE426:AE428" si="1321">(AD426/AC426)*100</f>
        <v>0</v>
      </c>
      <c r="AF426" s="243">
        <f>+AF430+AF434+AF438+AF450</f>
        <v>2900</v>
      </c>
      <c r="AG426" s="243">
        <f>AG430+AG434+AG438+AG450</f>
        <v>0</v>
      </c>
      <c r="AH426" s="243">
        <f t="shared" ref="AH426:AH428" si="1322">(AG426/AF426)*100</f>
        <v>0</v>
      </c>
      <c r="AI426" s="243">
        <f>+AI430+AI434+AI438+AI450</f>
        <v>2700</v>
      </c>
      <c r="AJ426" s="243">
        <f>AJ430+AJ434+AJ438+AJ450</f>
        <v>0</v>
      </c>
      <c r="AK426" s="243">
        <f t="shared" ref="AK426:AK428" si="1323">(AJ426/AI426)*100</f>
        <v>0</v>
      </c>
      <c r="AL426" s="243">
        <f>+AL430+AL434+AL438+AL450</f>
        <v>2779.5</v>
      </c>
      <c r="AM426" s="243">
        <f>AM430+AM434+AM438+AM450</f>
        <v>0</v>
      </c>
      <c r="AN426" s="243">
        <f t="shared" ref="AN426:AN427" si="1324">(AM426/AL426)*100</f>
        <v>0</v>
      </c>
      <c r="AO426" s="243">
        <f>+AO430+AO434+AO438+AO450</f>
        <v>13872</v>
      </c>
      <c r="AP426" s="243">
        <f>AP430+AP434+AP438+AP450</f>
        <v>0</v>
      </c>
      <c r="AQ426" s="243">
        <f t="shared" si="590"/>
        <v>0</v>
      </c>
      <c r="AR426" s="252"/>
    </row>
    <row r="427" spans="1:44" ht="45.75" customHeight="1">
      <c r="A427" s="318"/>
      <c r="B427" s="318"/>
      <c r="C427" s="317"/>
      <c r="D427" s="243" t="s">
        <v>288</v>
      </c>
      <c r="E427" s="243">
        <f t="shared" si="1319"/>
        <v>0</v>
      </c>
      <c r="F427" s="243">
        <f t="shared" si="1319"/>
        <v>0</v>
      </c>
      <c r="G427" s="243" t="e">
        <f t="shared" si="646"/>
        <v>#DIV/0!</v>
      </c>
      <c r="H427" s="243">
        <f>+H431+H435+H439+H451</f>
        <v>0</v>
      </c>
      <c r="I427" s="243">
        <f>I431+I435+I439+I451</f>
        <v>0</v>
      </c>
      <c r="J427" s="243" t="e">
        <f t="shared" si="647"/>
        <v>#DIV/0!</v>
      </c>
      <c r="K427" s="243">
        <f>+K431+K435+K439+K451</f>
        <v>0</v>
      </c>
      <c r="L427" s="243">
        <f>L431+L435+L439+L451</f>
        <v>0</v>
      </c>
      <c r="M427" s="243" t="e">
        <f t="shared" si="648"/>
        <v>#DIV/0!</v>
      </c>
      <c r="N427" s="243">
        <f>+N431+N435+N439+N451</f>
        <v>0</v>
      </c>
      <c r="O427" s="243">
        <f>O431+O435+O439+O451</f>
        <v>0</v>
      </c>
      <c r="P427" s="243" t="e">
        <f t="shared" si="649"/>
        <v>#DIV/0!</v>
      </c>
      <c r="Q427" s="243">
        <f>+Q431+Q435+Q439+Q451</f>
        <v>0</v>
      </c>
      <c r="R427" s="243">
        <f>R431+R435+R439+R451</f>
        <v>0</v>
      </c>
      <c r="S427" s="243" t="e">
        <f t="shared" si="650"/>
        <v>#DIV/0!</v>
      </c>
      <c r="T427" s="243">
        <f>+T431+T435+T439+T451</f>
        <v>0</v>
      </c>
      <c r="U427" s="243">
        <f>U431+U435+U439+U451</f>
        <v>0</v>
      </c>
      <c r="V427" s="243" t="e">
        <f t="shared" si="651"/>
        <v>#DIV/0!</v>
      </c>
      <c r="W427" s="243">
        <f>+W431+W435+W439+W451</f>
        <v>0</v>
      </c>
      <c r="X427" s="243">
        <f>X431+X435+X439+X451</f>
        <v>0</v>
      </c>
      <c r="Y427" s="243" t="e">
        <f t="shared" si="586"/>
        <v>#DIV/0!</v>
      </c>
      <c r="Z427" s="243">
        <f>+Z431+Z435+Z439+Z451</f>
        <v>0</v>
      </c>
      <c r="AA427" s="243">
        <f>AA431+AA435+AA439+AA451</f>
        <v>0</v>
      </c>
      <c r="AB427" s="243" t="e">
        <f t="shared" si="1320"/>
        <v>#DIV/0!</v>
      </c>
      <c r="AC427" s="243">
        <f>+AC431+AC435+AC439+AC451</f>
        <v>0</v>
      </c>
      <c r="AD427" s="243">
        <f>AD431+AD435+AD439+AD451</f>
        <v>0</v>
      </c>
      <c r="AE427" s="243" t="e">
        <f t="shared" si="1321"/>
        <v>#DIV/0!</v>
      </c>
      <c r="AF427" s="243">
        <f>+AF431+AF435+AF439+AF451</f>
        <v>0</v>
      </c>
      <c r="AG427" s="243">
        <f>AG431+AG435+AG439+AG451</f>
        <v>0</v>
      </c>
      <c r="AH427" s="243" t="e">
        <f t="shared" si="1322"/>
        <v>#DIV/0!</v>
      </c>
      <c r="AI427" s="243">
        <f>+AI431+AI435+AI439+AI451</f>
        <v>0</v>
      </c>
      <c r="AJ427" s="243">
        <f>AJ431+AJ435+AJ439+AJ451</f>
        <v>0</v>
      </c>
      <c r="AK427" s="243" t="e">
        <f t="shared" si="1323"/>
        <v>#DIV/0!</v>
      </c>
      <c r="AL427" s="243">
        <f>+AL431+AL435+AL439+AL451</f>
        <v>0</v>
      </c>
      <c r="AM427" s="243">
        <f>AM431+AM435+AM439+AM451</f>
        <v>0</v>
      </c>
      <c r="AN427" s="243" t="e">
        <f t="shared" si="1324"/>
        <v>#DIV/0!</v>
      </c>
      <c r="AO427" s="243">
        <f>+AO431+AO435+AO439+AO451</f>
        <v>0</v>
      </c>
      <c r="AP427" s="243">
        <f>AP431+AP435+AP439+AP451</f>
        <v>0</v>
      </c>
      <c r="AQ427" s="243" t="e">
        <f t="shared" si="590"/>
        <v>#DIV/0!</v>
      </c>
      <c r="AR427" s="252"/>
    </row>
    <row r="428" spans="1:44" ht="45.75" customHeight="1">
      <c r="A428" s="318" t="s">
        <v>16</v>
      </c>
      <c r="B428" s="319" t="s">
        <v>297</v>
      </c>
      <c r="C428" s="322" t="s">
        <v>390</v>
      </c>
      <c r="D428" s="243" t="s">
        <v>287</v>
      </c>
      <c r="E428" s="243">
        <f>E429+E430+E431</f>
        <v>80</v>
      </c>
      <c r="F428" s="243">
        <f>F429+F430+F431</f>
        <v>0</v>
      </c>
      <c r="G428" s="243">
        <f t="shared" si="646"/>
        <v>0</v>
      </c>
      <c r="H428" s="243">
        <f>H429+H430+H431</f>
        <v>0</v>
      </c>
      <c r="I428" s="243">
        <f>I429+I430+I431</f>
        <v>0</v>
      </c>
      <c r="J428" s="243" t="e">
        <f t="shared" si="647"/>
        <v>#DIV/0!</v>
      </c>
      <c r="K428" s="243">
        <f>K429+K430+K431</f>
        <v>0</v>
      </c>
      <c r="L428" s="243">
        <f>L429+L430+L431</f>
        <v>0</v>
      </c>
      <c r="M428" s="243" t="e">
        <f t="shared" si="648"/>
        <v>#DIV/0!</v>
      </c>
      <c r="N428" s="243">
        <f>N429+N430+N431</f>
        <v>0</v>
      </c>
      <c r="O428" s="243">
        <f>O429+O430+O431</f>
        <v>0</v>
      </c>
      <c r="P428" s="243" t="e">
        <f t="shared" si="649"/>
        <v>#DIV/0!</v>
      </c>
      <c r="Q428" s="243">
        <f>Q429+Q430+Q431</f>
        <v>0</v>
      </c>
      <c r="R428" s="243">
        <f>R429+R430+R431</f>
        <v>0</v>
      </c>
      <c r="S428" s="243" t="e">
        <f t="shared" si="650"/>
        <v>#DIV/0!</v>
      </c>
      <c r="T428" s="243">
        <f>T429+T430+T431</f>
        <v>0</v>
      </c>
      <c r="U428" s="243">
        <f>U429+U430+U431</f>
        <v>0</v>
      </c>
      <c r="V428" s="243" t="e">
        <f t="shared" si="651"/>
        <v>#DIV/0!</v>
      </c>
      <c r="W428" s="243">
        <f>W429+W430+W431</f>
        <v>0</v>
      </c>
      <c r="X428" s="243">
        <f>X429+X430+X431</f>
        <v>0</v>
      </c>
      <c r="Y428" s="243" t="e">
        <f t="shared" si="586"/>
        <v>#DIV/0!</v>
      </c>
      <c r="Z428" s="243">
        <f>Z429+Z430+Z431</f>
        <v>0</v>
      </c>
      <c r="AA428" s="243">
        <f>AA429+AA430+AA431</f>
        <v>0</v>
      </c>
      <c r="AB428" s="243" t="e">
        <f t="shared" si="1320"/>
        <v>#DIV/0!</v>
      </c>
      <c r="AC428" s="243">
        <f>AC429+AC430+AC431</f>
        <v>0</v>
      </c>
      <c r="AD428" s="243">
        <f>AD429+AD430+AD431</f>
        <v>0</v>
      </c>
      <c r="AE428" s="243" t="e">
        <f t="shared" si="1321"/>
        <v>#DIV/0!</v>
      </c>
      <c r="AF428" s="243">
        <f>AF429+AF430+AF431</f>
        <v>0</v>
      </c>
      <c r="AG428" s="243">
        <f>AG429+AG430+AG431</f>
        <v>0</v>
      </c>
      <c r="AH428" s="243" t="e">
        <f t="shared" si="1322"/>
        <v>#DIV/0!</v>
      </c>
      <c r="AI428" s="243">
        <f>AI429+AI430+AI431</f>
        <v>0</v>
      </c>
      <c r="AJ428" s="243">
        <f>AJ429+AJ430+AJ431</f>
        <v>0</v>
      </c>
      <c r="AK428" s="243" t="e">
        <f t="shared" si="1323"/>
        <v>#DIV/0!</v>
      </c>
      <c r="AL428" s="243">
        <f>AL429+AL430+AL431</f>
        <v>0</v>
      </c>
      <c r="AM428" s="243">
        <f>AM429+AM430+AM431</f>
        <v>0</v>
      </c>
      <c r="AN428" s="243" t="e">
        <f>(AM428/AL428)*100</f>
        <v>#DIV/0!</v>
      </c>
      <c r="AO428" s="243">
        <f>AO429+AO430+AO431</f>
        <v>80</v>
      </c>
      <c r="AP428" s="243">
        <f>AP429+AP430+AP431</f>
        <v>0</v>
      </c>
      <c r="AQ428" s="243">
        <f t="shared" si="590"/>
        <v>0</v>
      </c>
      <c r="AR428" s="252"/>
    </row>
    <row r="429" spans="1:44" ht="45.75" customHeight="1">
      <c r="A429" s="318"/>
      <c r="B429" s="320"/>
      <c r="C429" s="323"/>
      <c r="D429" s="243" t="s">
        <v>2</v>
      </c>
      <c r="E429" s="243">
        <f>H429+K429+N429+Q429+T429+W429+Z429+AC429+AF429+AI429+AL429+AO429</f>
        <v>0</v>
      </c>
      <c r="F429" s="243">
        <f>I429+L429+O429+R429+U429+X429+AA429+AD429+AG429+AJ429+AM429+AP429</f>
        <v>0</v>
      </c>
      <c r="G429" s="243" t="e">
        <f t="shared" si="646"/>
        <v>#DIV/0!</v>
      </c>
      <c r="H429" s="243">
        <v>0</v>
      </c>
      <c r="I429" s="243"/>
      <c r="J429" s="243" t="e">
        <f t="shared" si="647"/>
        <v>#DIV/0!</v>
      </c>
      <c r="K429" s="243">
        <v>0</v>
      </c>
      <c r="L429" s="243"/>
      <c r="M429" s="243" t="e">
        <f t="shared" si="648"/>
        <v>#DIV/0!</v>
      </c>
      <c r="N429" s="243">
        <v>0</v>
      </c>
      <c r="O429" s="243">
        <v>0</v>
      </c>
      <c r="P429" s="243" t="e">
        <f t="shared" si="649"/>
        <v>#DIV/0!</v>
      </c>
      <c r="Q429" s="243">
        <v>0</v>
      </c>
      <c r="R429" s="243"/>
      <c r="S429" s="243" t="e">
        <f t="shared" si="650"/>
        <v>#DIV/0!</v>
      </c>
      <c r="T429" s="243">
        <v>0</v>
      </c>
      <c r="U429" s="243"/>
      <c r="V429" s="243" t="e">
        <f t="shared" si="651"/>
        <v>#DIV/0!</v>
      </c>
      <c r="W429" s="243">
        <v>0</v>
      </c>
      <c r="X429" s="243"/>
      <c r="Y429" s="243" t="e">
        <f t="shared" si="586"/>
        <v>#DIV/0!</v>
      </c>
      <c r="Z429" s="243">
        <v>0</v>
      </c>
      <c r="AA429" s="243"/>
      <c r="AB429" s="243" t="e">
        <f>(AA429/Z429)*100</f>
        <v>#DIV/0!</v>
      </c>
      <c r="AC429" s="243">
        <v>0</v>
      </c>
      <c r="AD429" s="243"/>
      <c r="AE429" s="243"/>
      <c r="AF429" s="243">
        <v>0</v>
      </c>
      <c r="AG429" s="243"/>
      <c r="AH429" s="243"/>
      <c r="AI429" s="243">
        <v>0</v>
      </c>
      <c r="AJ429" s="243"/>
      <c r="AK429" s="243"/>
      <c r="AL429" s="243">
        <v>0</v>
      </c>
      <c r="AM429" s="243"/>
      <c r="AN429" s="243" t="e">
        <f t="shared" ref="AN429:AN451" si="1325">(AM429/AL429)*100</f>
        <v>#DIV/0!</v>
      </c>
      <c r="AO429" s="243">
        <v>0</v>
      </c>
      <c r="AP429" s="243">
        <f>AP463+AP543+AP548+AP552+AP556</f>
        <v>0</v>
      </c>
      <c r="AQ429" s="243" t="e">
        <f t="shared" si="590"/>
        <v>#DIV/0!</v>
      </c>
      <c r="AR429" s="252"/>
    </row>
    <row r="430" spans="1:44" ht="45.75" customHeight="1">
      <c r="A430" s="318"/>
      <c r="B430" s="320"/>
      <c r="C430" s="323"/>
      <c r="D430" s="243" t="s">
        <v>43</v>
      </c>
      <c r="E430" s="243">
        <f t="shared" ref="E430:F431" si="1326">H430+K430+N430+Q430+T430+W430+Z430+AC430+AF430+AI430+AL430+AO430</f>
        <v>80</v>
      </c>
      <c r="F430" s="243">
        <f t="shared" si="1326"/>
        <v>0</v>
      </c>
      <c r="G430" s="243">
        <f t="shared" si="646"/>
        <v>0</v>
      </c>
      <c r="H430" s="243">
        <v>0</v>
      </c>
      <c r="I430" s="243"/>
      <c r="J430" s="243" t="e">
        <f t="shared" si="647"/>
        <v>#DIV/0!</v>
      </c>
      <c r="K430" s="243">
        <v>0</v>
      </c>
      <c r="L430" s="243"/>
      <c r="M430" s="243" t="e">
        <f t="shared" si="648"/>
        <v>#DIV/0!</v>
      </c>
      <c r="N430" s="243">
        <v>0</v>
      </c>
      <c r="O430" s="243">
        <v>0</v>
      </c>
      <c r="P430" s="243" t="e">
        <f t="shared" si="649"/>
        <v>#DIV/0!</v>
      </c>
      <c r="Q430" s="243">
        <v>0</v>
      </c>
      <c r="R430" s="243"/>
      <c r="S430" s="243" t="e">
        <f t="shared" si="650"/>
        <v>#DIV/0!</v>
      </c>
      <c r="T430" s="243">
        <v>0</v>
      </c>
      <c r="U430" s="243"/>
      <c r="V430" s="243" t="e">
        <f t="shared" si="651"/>
        <v>#DIV/0!</v>
      </c>
      <c r="W430" s="243">
        <v>0</v>
      </c>
      <c r="X430" s="243"/>
      <c r="Y430" s="243" t="e">
        <f t="shared" si="586"/>
        <v>#DIV/0!</v>
      </c>
      <c r="Z430" s="243">
        <v>0</v>
      </c>
      <c r="AA430" s="243"/>
      <c r="AB430" s="243" t="e">
        <f t="shared" ref="AB430:AB432" si="1327">(AA430/Z430)*100</f>
        <v>#DIV/0!</v>
      </c>
      <c r="AC430" s="243">
        <v>0</v>
      </c>
      <c r="AD430" s="243"/>
      <c r="AE430" s="243"/>
      <c r="AF430" s="243">
        <v>0</v>
      </c>
      <c r="AG430" s="243"/>
      <c r="AH430" s="243"/>
      <c r="AI430" s="243">
        <v>0</v>
      </c>
      <c r="AJ430" s="243"/>
      <c r="AK430" s="243"/>
      <c r="AL430" s="243">
        <v>0</v>
      </c>
      <c r="AM430" s="243">
        <v>0</v>
      </c>
      <c r="AN430" s="243" t="e">
        <f t="shared" si="1325"/>
        <v>#DIV/0!</v>
      </c>
      <c r="AO430" s="243">
        <v>80</v>
      </c>
      <c r="AP430" s="243">
        <f>AP464+AP544+AP549+AP553+AP557</f>
        <v>0</v>
      </c>
      <c r="AQ430" s="243">
        <f t="shared" si="590"/>
        <v>0</v>
      </c>
      <c r="AR430" s="252"/>
    </row>
    <row r="431" spans="1:44" ht="45.75" customHeight="1">
      <c r="A431" s="318"/>
      <c r="B431" s="321"/>
      <c r="C431" s="324"/>
      <c r="D431" s="243" t="s">
        <v>288</v>
      </c>
      <c r="E431" s="243">
        <f t="shared" si="1326"/>
        <v>0</v>
      </c>
      <c r="F431" s="243">
        <f t="shared" si="1326"/>
        <v>0</v>
      </c>
      <c r="G431" s="243" t="e">
        <f t="shared" si="646"/>
        <v>#DIV/0!</v>
      </c>
      <c r="H431" s="243">
        <v>0</v>
      </c>
      <c r="I431" s="243"/>
      <c r="J431" s="243" t="e">
        <f t="shared" si="647"/>
        <v>#DIV/0!</v>
      </c>
      <c r="K431" s="243">
        <v>0</v>
      </c>
      <c r="L431" s="243"/>
      <c r="M431" s="243" t="e">
        <f t="shared" si="648"/>
        <v>#DIV/0!</v>
      </c>
      <c r="N431" s="243">
        <v>0</v>
      </c>
      <c r="O431" s="243">
        <v>0</v>
      </c>
      <c r="P431" s="243" t="e">
        <f t="shared" si="649"/>
        <v>#DIV/0!</v>
      </c>
      <c r="Q431" s="243">
        <v>0</v>
      </c>
      <c r="R431" s="243"/>
      <c r="S431" s="243" t="e">
        <f t="shared" si="650"/>
        <v>#DIV/0!</v>
      </c>
      <c r="T431" s="243">
        <v>0</v>
      </c>
      <c r="U431" s="243"/>
      <c r="V431" s="243" t="e">
        <f t="shared" si="651"/>
        <v>#DIV/0!</v>
      </c>
      <c r="W431" s="243">
        <v>0</v>
      </c>
      <c r="X431" s="243"/>
      <c r="Y431" s="243" t="e">
        <f t="shared" si="586"/>
        <v>#DIV/0!</v>
      </c>
      <c r="Z431" s="243">
        <v>0</v>
      </c>
      <c r="AA431" s="243"/>
      <c r="AB431" s="243" t="e">
        <f t="shared" si="1327"/>
        <v>#DIV/0!</v>
      </c>
      <c r="AC431" s="243">
        <v>0</v>
      </c>
      <c r="AD431" s="243"/>
      <c r="AE431" s="243"/>
      <c r="AF431" s="243">
        <v>0</v>
      </c>
      <c r="AG431" s="243"/>
      <c r="AH431" s="243"/>
      <c r="AI431" s="243">
        <v>0</v>
      </c>
      <c r="AJ431" s="243"/>
      <c r="AK431" s="243"/>
      <c r="AL431" s="243">
        <v>0</v>
      </c>
      <c r="AM431" s="243"/>
      <c r="AN431" s="243" t="e">
        <f t="shared" si="1325"/>
        <v>#DIV/0!</v>
      </c>
      <c r="AO431" s="243">
        <v>0</v>
      </c>
      <c r="AP431" s="243">
        <f>AP466+AP545+AP550+AP554+AP558</f>
        <v>0</v>
      </c>
      <c r="AQ431" s="243" t="e">
        <f t="shared" si="590"/>
        <v>#DIV/0!</v>
      </c>
      <c r="AR431" s="252"/>
    </row>
    <row r="432" spans="1:44" ht="45.75" customHeight="1">
      <c r="A432" s="318" t="s">
        <v>386</v>
      </c>
      <c r="B432" s="319" t="s">
        <v>295</v>
      </c>
      <c r="C432" s="322" t="s">
        <v>389</v>
      </c>
      <c r="D432" s="243" t="s">
        <v>287</v>
      </c>
      <c r="E432" s="243">
        <f>E433+E434+E435</f>
        <v>60</v>
      </c>
      <c r="F432" s="243">
        <f>F433+F434+F435</f>
        <v>23.2</v>
      </c>
      <c r="G432" s="243">
        <f t="shared" si="646"/>
        <v>38.666666666666664</v>
      </c>
      <c r="H432" s="243">
        <f>H433+H434+H435</f>
        <v>0</v>
      </c>
      <c r="I432" s="243">
        <f>I433+I434+I435</f>
        <v>0</v>
      </c>
      <c r="J432" s="243" t="e">
        <f t="shared" si="647"/>
        <v>#DIV/0!</v>
      </c>
      <c r="K432" s="243">
        <f>K433+K434+K435</f>
        <v>11</v>
      </c>
      <c r="L432" s="243">
        <f>L433+L434+L435</f>
        <v>11.2</v>
      </c>
      <c r="M432" s="243">
        <f t="shared" si="648"/>
        <v>101.81818181818181</v>
      </c>
      <c r="N432" s="243">
        <f>N433+N434+N435</f>
        <v>0</v>
      </c>
      <c r="O432" s="243">
        <f>O433+O434+O435</f>
        <v>0</v>
      </c>
      <c r="P432" s="243" t="e">
        <f t="shared" si="649"/>
        <v>#DIV/0!</v>
      </c>
      <c r="Q432" s="243">
        <f>Q433+Q434+Q435</f>
        <v>0</v>
      </c>
      <c r="R432" s="243">
        <f>R433+R434+R435</f>
        <v>12</v>
      </c>
      <c r="S432" s="243" t="e">
        <f t="shared" si="650"/>
        <v>#DIV/0!</v>
      </c>
      <c r="T432" s="243">
        <f>T433+T434+T435</f>
        <v>0</v>
      </c>
      <c r="U432" s="243">
        <f>U433+U434+U435</f>
        <v>0</v>
      </c>
      <c r="V432" s="243" t="e">
        <f t="shared" si="651"/>
        <v>#DIV/0!</v>
      </c>
      <c r="W432" s="243">
        <f>W433+W434+W435</f>
        <v>0</v>
      </c>
      <c r="X432" s="243">
        <f>X433+X434+X435</f>
        <v>0</v>
      </c>
      <c r="Y432" s="243" t="e">
        <f t="shared" si="586"/>
        <v>#DIV/0!</v>
      </c>
      <c r="Z432" s="243">
        <f>Z433+Z434+Z435</f>
        <v>0</v>
      </c>
      <c r="AA432" s="243">
        <f>AA433+AA434+AA435</f>
        <v>0</v>
      </c>
      <c r="AB432" s="243" t="e">
        <f t="shared" si="1327"/>
        <v>#DIV/0!</v>
      </c>
      <c r="AC432" s="243">
        <f>AC433+AC434+AC435</f>
        <v>0</v>
      </c>
      <c r="AD432" s="243">
        <f>AD433+AD434+AD435</f>
        <v>0</v>
      </c>
      <c r="AE432" s="243" t="e">
        <f t="shared" ref="AE432" si="1328">(AD432/AC432)*100</f>
        <v>#DIV/0!</v>
      </c>
      <c r="AF432" s="243">
        <f>AF433+AF434+AF435</f>
        <v>0</v>
      </c>
      <c r="AG432" s="243">
        <f>AG433+AG434+AG435</f>
        <v>0</v>
      </c>
      <c r="AH432" s="243" t="e">
        <f t="shared" ref="AH432" si="1329">(AG432/AF432)*100</f>
        <v>#DIV/0!</v>
      </c>
      <c r="AI432" s="243">
        <f>AI433+AI434+AI435</f>
        <v>0</v>
      </c>
      <c r="AJ432" s="243">
        <f>AJ433+AJ434+AJ435</f>
        <v>0</v>
      </c>
      <c r="AK432" s="243" t="e">
        <f t="shared" ref="AK432" si="1330">(AJ432/AI432)*100</f>
        <v>#DIV/0!</v>
      </c>
      <c r="AL432" s="243">
        <f>AL433+AL434+AL435</f>
        <v>29.5</v>
      </c>
      <c r="AM432" s="243">
        <f>AM433+AM434+AM435</f>
        <v>0</v>
      </c>
      <c r="AN432" s="243">
        <f t="shared" si="1325"/>
        <v>0</v>
      </c>
      <c r="AO432" s="243">
        <f>AO433+AO434+AO435</f>
        <v>19.5</v>
      </c>
      <c r="AP432" s="243">
        <f>AP433+AP434+AP435</f>
        <v>0</v>
      </c>
      <c r="AQ432" s="243">
        <f t="shared" si="590"/>
        <v>0</v>
      </c>
      <c r="AR432" s="252"/>
    </row>
    <row r="433" spans="1:44" ht="45.75" customHeight="1">
      <c r="A433" s="318"/>
      <c r="B433" s="320"/>
      <c r="C433" s="323"/>
      <c r="D433" s="243" t="s">
        <v>2</v>
      </c>
      <c r="E433" s="243">
        <f>H433+K433+N433+Q433+T433+W433+Z433+AC433+AF433+AI433+AL433+AO433</f>
        <v>0</v>
      </c>
      <c r="F433" s="243">
        <f>I433+L433+O433+R433+U433+X433+AA433+AD433+AG433+AJ433+AM433+AP433</f>
        <v>0</v>
      </c>
      <c r="G433" s="243" t="e">
        <f t="shared" si="646"/>
        <v>#DIV/0!</v>
      </c>
      <c r="H433" s="243">
        <v>0</v>
      </c>
      <c r="I433" s="243"/>
      <c r="J433" s="243" t="e">
        <f t="shared" si="647"/>
        <v>#DIV/0!</v>
      </c>
      <c r="K433" s="243">
        <v>0</v>
      </c>
      <c r="L433" s="243"/>
      <c r="M433" s="243" t="e">
        <f t="shared" si="648"/>
        <v>#DIV/0!</v>
      </c>
      <c r="N433" s="243">
        <v>0</v>
      </c>
      <c r="O433" s="243">
        <v>0</v>
      </c>
      <c r="P433" s="243" t="e">
        <f t="shared" si="649"/>
        <v>#DIV/0!</v>
      </c>
      <c r="Q433" s="243">
        <v>0</v>
      </c>
      <c r="R433" s="243"/>
      <c r="S433" s="243" t="e">
        <f t="shared" si="650"/>
        <v>#DIV/0!</v>
      </c>
      <c r="T433" s="243">
        <v>0</v>
      </c>
      <c r="U433" s="243"/>
      <c r="V433" s="243" t="e">
        <f t="shared" si="651"/>
        <v>#DIV/0!</v>
      </c>
      <c r="W433" s="243">
        <v>0</v>
      </c>
      <c r="X433" s="243"/>
      <c r="Y433" s="243" t="e">
        <f t="shared" si="586"/>
        <v>#DIV/0!</v>
      </c>
      <c r="Z433" s="243">
        <v>0</v>
      </c>
      <c r="AA433" s="243"/>
      <c r="AB433" s="243" t="e">
        <f>(AA433/Z433)*100</f>
        <v>#DIV/0!</v>
      </c>
      <c r="AC433" s="243">
        <v>0</v>
      </c>
      <c r="AD433" s="243"/>
      <c r="AE433" s="243"/>
      <c r="AF433" s="243">
        <v>0</v>
      </c>
      <c r="AG433" s="243"/>
      <c r="AH433" s="243"/>
      <c r="AI433" s="243">
        <v>0</v>
      </c>
      <c r="AJ433" s="243"/>
      <c r="AK433" s="243"/>
      <c r="AL433" s="243">
        <v>0</v>
      </c>
      <c r="AM433" s="243"/>
      <c r="AN433" s="243" t="e">
        <f t="shared" si="1325"/>
        <v>#DIV/0!</v>
      </c>
      <c r="AO433" s="243">
        <v>0</v>
      </c>
      <c r="AP433" s="243">
        <f>AP468+AP548+AP553+AP557+AP561</f>
        <v>0</v>
      </c>
      <c r="AQ433" s="243" t="e">
        <f t="shared" si="590"/>
        <v>#DIV/0!</v>
      </c>
      <c r="AR433" s="252"/>
    </row>
    <row r="434" spans="1:44" ht="45.75" customHeight="1">
      <c r="A434" s="318"/>
      <c r="B434" s="320"/>
      <c r="C434" s="323"/>
      <c r="D434" s="243" t="s">
        <v>43</v>
      </c>
      <c r="E434" s="243">
        <f t="shared" ref="E434:F435" si="1331">H434+K434+N434+Q434+T434+W434+Z434+AC434+AF434+AI434+AL434+AO434</f>
        <v>60</v>
      </c>
      <c r="F434" s="243">
        <f t="shared" si="1331"/>
        <v>23.2</v>
      </c>
      <c r="G434" s="243">
        <f t="shared" si="646"/>
        <v>38.666666666666664</v>
      </c>
      <c r="H434" s="243">
        <v>0</v>
      </c>
      <c r="I434" s="243"/>
      <c r="J434" s="243" t="e">
        <f t="shared" si="647"/>
        <v>#DIV/0!</v>
      </c>
      <c r="K434" s="243">
        <v>11</v>
      </c>
      <c r="L434" s="243">
        <v>11.2</v>
      </c>
      <c r="M434" s="243">
        <f t="shared" si="648"/>
        <v>101.81818181818181</v>
      </c>
      <c r="N434" s="243">
        <v>0</v>
      </c>
      <c r="O434" s="243">
        <v>0</v>
      </c>
      <c r="P434" s="243" t="e">
        <f t="shared" si="649"/>
        <v>#DIV/0!</v>
      </c>
      <c r="Q434" s="243">
        <v>0</v>
      </c>
      <c r="R434" s="243">
        <v>12</v>
      </c>
      <c r="S434" s="243" t="e">
        <f t="shared" si="650"/>
        <v>#DIV/0!</v>
      </c>
      <c r="T434" s="243">
        <v>0</v>
      </c>
      <c r="U434" s="243"/>
      <c r="V434" s="243" t="e">
        <f t="shared" si="651"/>
        <v>#DIV/0!</v>
      </c>
      <c r="W434" s="243">
        <v>0</v>
      </c>
      <c r="X434" s="243"/>
      <c r="Y434" s="243" t="e">
        <f t="shared" si="586"/>
        <v>#DIV/0!</v>
      </c>
      <c r="Z434" s="243">
        <v>0</v>
      </c>
      <c r="AA434" s="243"/>
      <c r="AB434" s="243" t="e">
        <f t="shared" ref="AB434:AB436" si="1332">(AA434/Z434)*100</f>
        <v>#DIV/0!</v>
      </c>
      <c r="AC434" s="243">
        <v>0</v>
      </c>
      <c r="AD434" s="243"/>
      <c r="AE434" s="243"/>
      <c r="AF434" s="243">
        <v>0</v>
      </c>
      <c r="AG434" s="243"/>
      <c r="AH434" s="243"/>
      <c r="AI434" s="243">
        <v>0</v>
      </c>
      <c r="AJ434" s="243"/>
      <c r="AK434" s="243"/>
      <c r="AL434" s="243">
        <f>40.5-11</f>
        <v>29.5</v>
      </c>
      <c r="AM434" s="243"/>
      <c r="AN434" s="243">
        <f t="shared" si="1325"/>
        <v>0</v>
      </c>
      <c r="AO434" s="243">
        <v>19.5</v>
      </c>
      <c r="AP434" s="243">
        <f>AP469+AP549+AP554+AP558+AP562</f>
        <v>0</v>
      </c>
      <c r="AQ434" s="243">
        <f t="shared" si="590"/>
        <v>0</v>
      </c>
      <c r="AR434" s="252"/>
    </row>
    <row r="435" spans="1:44" ht="45.75" customHeight="1">
      <c r="A435" s="318"/>
      <c r="B435" s="321"/>
      <c r="C435" s="324"/>
      <c r="D435" s="243" t="s">
        <v>288</v>
      </c>
      <c r="E435" s="243">
        <f t="shared" si="1331"/>
        <v>0</v>
      </c>
      <c r="F435" s="243">
        <f t="shared" si="1331"/>
        <v>0</v>
      </c>
      <c r="G435" s="243" t="e">
        <f t="shared" si="646"/>
        <v>#DIV/0!</v>
      </c>
      <c r="H435" s="243">
        <v>0</v>
      </c>
      <c r="I435" s="243"/>
      <c r="J435" s="243" t="e">
        <f t="shared" si="647"/>
        <v>#DIV/0!</v>
      </c>
      <c r="K435" s="243">
        <v>0</v>
      </c>
      <c r="L435" s="243"/>
      <c r="M435" s="243" t="e">
        <f t="shared" si="648"/>
        <v>#DIV/0!</v>
      </c>
      <c r="N435" s="243">
        <v>0</v>
      </c>
      <c r="O435" s="243">
        <v>0</v>
      </c>
      <c r="P435" s="243" t="e">
        <f t="shared" si="649"/>
        <v>#DIV/0!</v>
      </c>
      <c r="Q435" s="243">
        <v>0</v>
      </c>
      <c r="R435" s="243"/>
      <c r="S435" s="243" t="e">
        <f t="shared" si="650"/>
        <v>#DIV/0!</v>
      </c>
      <c r="T435" s="243">
        <v>0</v>
      </c>
      <c r="U435" s="243"/>
      <c r="V435" s="243" t="e">
        <f t="shared" si="651"/>
        <v>#DIV/0!</v>
      </c>
      <c r="W435" s="243">
        <v>0</v>
      </c>
      <c r="X435" s="243"/>
      <c r="Y435" s="243" t="e">
        <f t="shared" si="586"/>
        <v>#DIV/0!</v>
      </c>
      <c r="Z435" s="243">
        <v>0</v>
      </c>
      <c r="AA435" s="243"/>
      <c r="AB435" s="243" t="e">
        <f t="shared" si="1332"/>
        <v>#DIV/0!</v>
      </c>
      <c r="AC435" s="243">
        <v>0</v>
      </c>
      <c r="AD435" s="243"/>
      <c r="AE435" s="243"/>
      <c r="AF435" s="243">
        <v>0</v>
      </c>
      <c r="AG435" s="243"/>
      <c r="AH435" s="243"/>
      <c r="AI435" s="243">
        <v>0</v>
      </c>
      <c r="AJ435" s="243"/>
      <c r="AK435" s="243"/>
      <c r="AL435" s="243">
        <v>0</v>
      </c>
      <c r="AM435" s="243"/>
      <c r="AN435" s="243" t="e">
        <f t="shared" si="1325"/>
        <v>#DIV/0!</v>
      </c>
      <c r="AO435" s="243">
        <v>0</v>
      </c>
      <c r="AP435" s="243">
        <f>AP471+AP550+AP555+AP559+AP563</f>
        <v>0</v>
      </c>
      <c r="AQ435" s="243" t="e">
        <f t="shared" si="590"/>
        <v>#DIV/0!</v>
      </c>
      <c r="AR435" s="252"/>
    </row>
    <row r="436" spans="1:44" ht="45.75" customHeight="1">
      <c r="A436" s="318" t="s">
        <v>387</v>
      </c>
      <c r="B436" s="319" t="s">
        <v>391</v>
      </c>
      <c r="C436" s="322" t="s">
        <v>303</v>
      </c>
      <c r="D436" s="243" t="s">
        <v>287</v>
      </c>
      <c r="E436" s="243">
        <f>E437+E438+E439</f>
        <v>23428.6</v>
      </c>
      <c r="F436" s="243">
        <f>F437+F438+F439</f>
        <v>18533.780000000002</v>
      </c>
      <c r="G436" s="243">
        <f t="shared" si="646"/>
        <v>79.107501088413329</v>
      </c>
      <c r="H436" s="243">
        <f>H437+H438+H439</f>
        <v>991.3</v>
      </c>
      <c r="I436" s="243">
        <f>I437+I438+I439</f>
        <v>991.3</v>
      </c>
      <c r="J436" s="243">
        <f t="shared" si="647"/>
        <v>100</v>
      </c>
      <c r="K436" s="243">
        <f>K437+K438+K439</f>
        <v>3100</v>
      </c>
      <c r="L436" s="243">
        <f>L437+L438+L439</f>
        <v>3233.5</v>
      </c>
      <c r="M436" s="243">
        <f t="shared" si="648"/>
        <v>104.30645161290322</v>
      </c>
      <c r="N436" s="243">
        <f>N437+N438+N439</f>
        <v>1000</v>
      </c>
      <c r="O436" s="243">
        <f>O437+O438+O439</f>
        <v>1033.8</v>
      </c>
      <c r="P436" s="243">
        <f t="shared" si="649"/>
        <v>103.38000000000001</v>
      </c>
      <c r="Q436" s="243">
        <f>Q437+Q438+Q439</f>
        <v>4900</v>
      </c>
      <c r="R436" s="243">
        <f>R437+R438+R439</f>
        <v>6160.3</v>
      </c>
      <c r="S436" s="243">
        <f t="shared" si="650"/>
        <v>125.7204081632653</v>
      </c>
      <c r="T436" s="243">
        <f>T437+T438+T439</f>
        <v>2000</v>
      </c>
      <c r="U436" s="243">
        <f>U437+U438+U439</f>
        <v>1569.6999999999998</v>
      </c>
      <c r="V436" s="243">
        <f t="shared" si="651"/>
        <v>78.484999999999999</v>
      </c>
      <c r="W436" s="243">
        <f>W437+W438+W439</f>
        <v>230</v>
      </c>
      <c r="X436" s="243">
        <f>X437+X438+X439</f>
        <v>4614.18</v>
      </c>
      <c r="Y436" s="243">
        <f t="shared" si="586"/>
        <v>2006.1652173913046</v>
      </c>
      <c r="Z436" s="243">
        <f>Z437+Z438+Z439</f>
        <v>1050</v>
      </c>
      <c r="AA436" s="243">
        <f>AA437+AA438+AA439</f>
        <v>931</v>
      </c>
      <c r="AB436" s="243">
        <f t="shared" si="1332"/>
        <v>88.666666666666671</v>
      </c>
      <c r="AC436" s="243">
        <f>AC437+AC438+AC439</f>
        <v>350</v>
      </c>
      <c r="AD436" s="243">
        <f>AD437+AD438+AD439</f>
        <v>0</v>
      </c>
      <c r="AE436" s="243">
        <f t="shared" ref="AE436:AE451" si="1333">(AD436/AC436)*100</f>
        <v>0</v>
      </c>
      <c r="AF436" s="243">
        <f>AF437+AF438+AF439</f>
        <v>1800</v>
      </c>
      <c r="AG436" s="243">
        <f>AG437+AG438+AG439</f>
        <v>0</v>
      </c>
      <c r="AH436" s="243">
        <f t="shared" ref="AH436" si="1334">(AG436/AF436)*100</f>
        <v>0</v>
      </c>
      <c r="AI436" s="243">
        <f>AI437+AI438+AI439</f>
        <v>1200</v>
      </c>
      <c r="AJ436" s="243">
        <f>AJ437+AJ438+AJ439</f>
        <v>0</v>
      </c>
      <c r="AK436" s="243">
        <f t="shared" ref="AK436:AK451" si="1335">(AJ436/AI436)*100</f>
        <v>0</v>
      </c>
      <c r="AL436" s="243">
        <f>AL437+AL438+AL439</f>
        <v>1150</v>
      </c>
      <c r="AM436" s="243">
        <f>AM437+AM438+AM439</f>
        <v>0</v>
      </c>
      <c r="AN436" s="243">
        <f t="shared" si="1325"/>
        <v>0</v>
      </c>
      <c r="AO436" s="243">
        <f>AO437+AO438+AO439</f>
        <v>5657.3</v>
      </c>
      <c r="AP436" s="243">
        <f>AP437+AP438+AP439</f>
        <v>0</v>
      </c>
      <c r="AQ436" s="243">
        <f t="shared" si="590"/>
        <v>0</v>
      </c>
      <c r="AR436" s="252"/>
    </row>
    <row r="437" spans="1:44" ht="45.75" customHeight="1">
      <c r="A437" s="318"/>
      <c r="B437" s="320"/>
      <c r="C437" s="323"/>
      <c r="D437" s="243" t="s">
        <v>2</v>
      </c>
      <c r="E437" s="243">
        <f>H437+K437+N437+Q437+T437+W437+Z437+AC437+AF437+AI437+AL437+AO437</f>
        <v>0</v>
      </c>
      <c r="F437" s="243">
        <f>I437+L437+O437+R437+U437+X437+AA437+AD437+AG437+AJ437+AM437+AP437</f>
        <v>0</v>
      </c>
      <c r="G437" s="243" t="e">
        <f t="shared" si="646"/>
        <v>#DIV/0!</v>
      </c>
      <c r="H437" s="243">
        <f>H441+H445</f>
        <v>0</v>
      </c>
      <c r="I437" s="243"/>
      <c r="J437" s="243" t="e">
        <f t="shared" si="647"/>
        <v>#DIV/0!</v>
      </c>
      <c r="K437" s="243">
        <f>K441+K445</f>
        <v>0</v>
      </c>
      <c r="L437" s="243"/>
      <c r="M437" s="243" t="e">
        <f t="shared" si="648"/>
        <v>#DIV/0!</v>
      </c>
      <c r="N437" s="243">
        <f>N441+N445</f>
        <v>0</v>
      </c>
      <c r="O437" s="243"/>
      <c r="P437" s="243" t="e">
        <f t="shared" si="649"/>
        <v>#DIV/0!</v>
      </c>
      <c r="Q437" s="243">
        <f>Q441+Q445</f>
        <v>0</v>
      </c>
      <c r="R437" s="243"/>
      <c r="S437" s="243" t="e">
        <f t="shared" si="650"/>
        <v>#DIV/0!</v>
      </c>
      <c r="T437" s="243">
        <f>T441+T445</f>
        <v>0</v>
      </c>
      <c r="U437" s="243"/>
      <c r="V437" s="243" t="e">
        <f t="shared" si="651"/>
        <v>#DIV/0!</v>
      </c>
      <c r="W437" s="243">
        <f>W441+W445</f>
        <v>0</v>
      </c>
      <c r="X437" s="243"/>
      <c r="Y437" s="243" t="e">
        <f t="shared" si="586"/>
        <v>#DIV/0!</v>
      </c>
      <c r="Z437" s="243">
        <f>Z441+Z445</f>
        <v>0</v>
      </c>
      <c r="AA437" s="243"/>
      <c r="AB437" s="243" t="e">
        <f>(AA437/Z437)*100</f>
        <v>#DIV/0!</v>
      </c>
      <c r="AC437" s="243">
        <f>AC441+AC445</f>
        <v>0</v>
      </c>
      <c r="AD437" s="243"/>
      <c r="AE437" s="243" t="e">
        <f t="shared" si="1333"/>
        <v>#DIV/0!</v>
      </c>
      <c r="AF437" s="243">
        <f>AF441+AF445</f>
        <v>0</v>
      </c>
      <c r="AG437" s="243"/>
      <c r="AH437" s="243"/>
      <c r="AI437" s="243">
        <f>AI441+AI445</f>
        <v>0</v>
      </c>
      <c r="AJ437" s="243"/>
      <c r="AK437" s="243" t="e">
        <f t="shared" si="1335"/>
        <v>#DIV/0!</v>
      </c>
      <c r="AL437" s="243">
        <f>AL441+AL445</f>
        <v>0</v>
      </c>
      <c r="AM437" s="243"/>
      <c r="AN437" s="243" t="e">
        <f t="shared" si="1325"/>
        <v>#DIV/0!</v>
      </c>
      <c r="AO437" s="243">
        <f>AO441+AO445</f>
        <v>0</v>
      </c>
      <c r="AP437" s="243">
        <f>AP473+AP553+AP558+AP562+AP566</f>
        <v>0</v>
      </c>
      <c r="AQ437" s="243" t="e">
        <f t="shared" si="590"/>
        <v>#DIV/0!</v>
      </c>
      <c r="AR437" s="252"/>
    </row>
    <row r="438" spans="1:44" ht="45.75" customHeight="1">
      <c r="A438" s="318"/>
      <c r="B438" s="320"/>
      <c r="C438" s="323"/>
      <c r="D438" s="243" t="s">
        <v>43</v>
      </c>
      <c r="E438" s="243">
        <f t="shared" ref="E438:F439" si="1336">H438+K438+N438+Q438+T438+W438+Z438+AC438+AF438+AI438+AL438+AO438</f>
        <v>23428.6</v>
      </c>
      <c r="F438" s="243">
        <f t="shared" si="1336"/>
        <v>18533.780000000002</v>
      </c>
      <c r="G438" s="243">
        <f t="shared" si="646"/>
        <v>79.107501088413329</v>
      </c>
      <c r="H438" s="243">
        <f>H442+H446</f>
        <v>991.3</v>
      </c>
      <c r="I438" s="243">
        <f>I442+I446</f>
        <v>991.3</v>
      </c>
      <c r="J438" s="243">
        <f t="shared" si="647"/>
        <v>100</v>
      </c>
      <c r="K438" s="243">
        <f>K442+K446</f>
        <v>3100</v>
      </c>
      <c r="L438" s="243">
        <f>L442+L446</f>
        <v>3233.5</v>
      </c>
      <c r="M438" s="243">
        <f t="shared" si="648"/>
        <v>104.30645161290322</v>
      </c>
      <c r="N438" s="243">
        <f>N442+N446</f>
        <v>1000</v>
      </c>
      <c r="O438" s="243">
        <f>O442+O446</f>
        <v>1033.8</v>
      </c>
      <c r="P438" s="243">
        <f t="shared" si="649"/>
        <v>103.38000000000001</v>
      </c>
      <c r="Q438" s="243">
        <f>Q442+Q446</f>
        <v>4900</v>
      </c>
      <c r="R438" s="243">
        <f>R442+R446</f>
        <v>6160.3</v>
      </c>
      <c r="S438" s="243">
        <f t="shared" si="650"/>
        <v>125.7204081632653</v>
      </c>
      <c r="T438" s="243">
        <f>T442+T446</f>
        <v>2000</v>
      </c>
      <c r="U438" s="243">
        <f>U442+U446</f>
        <v>1569.6999999999998</v>
      </c>
      <c r="V438" s="243">
        <f t="shared" si="651"/>
        <v>78.484999999999999</v>
      </c>
      <c r="W438" s="243">
        <f>W442+W446</f>
        <v>230</v>
      </c>
      <c r="X438" s="243">
        <f>X442+X446</f>
        <v>4614.18</v>
      </c>
      <c r="Y438" s="243">
        <f t="shared" si="586"/>
        <v>2006.1652173913046</v>
      </c>
      <c r="Z438" s="243">
        <f>Z442+Z446</f>
        <v>1050</v>
      </c>
      <c r="AA438" s="243">
        <f>AA442+AA446</f>
        <v>931</v>
      </c>
      <c r="AB438" s="243">
        <f t="shared" ref="AB438:AB440" si="1337">(AA438/Z438)*100</f>
        <v>88.666666666666671</v>
      </c>
      <c r="AC438" s="243">
        <f>AC442+AC446</f>
        <v>350</v>
      </c>
      <c r="AD438" s="243">
        <f>AD442+AD446</f>
        <v>0</v>
      </c>
      <c r="AE438" s="243">
        <f t="shared" si="1333"/>
        <v>0</v>
      </c>
      <c r="AF438" s="243">
        <f>AF442+AF446</f>
        <v>1800</v>
      </c>
      <c r="AG438" s="243">
        <f>AG442+AG446</f>
        <v>0</v>
      </c>
      <c r="AH438" s="243"/>
      <c r="AI438" s="243">
        <f>AI442+AI446</f>
        <v>1200</v>
      </c>
      <c r="AJ438" s="243">
        <f>AJ442+AJ446</f>
        <v>0</v>
      </c>
      <c r="AK438" s="243">
        <f t="shared" si="1335"/>
        <v>0</v>
      </c>
      <c r="AL438" s="243">
        <f>AL442+AL446</f>
        <v>1150</v>
      </c>
      <c r="AM438" s="243">
        <f>AM442+AM446</f>
        <v>0</v>
      </c>
      <c r="AN438" s="243">
        <f t="shared" si="1325"/>
        <v>0</v>
      </c>
      <c r="AO438" s="243">
        <f>AO442+AO446</f>
        <v>5657.3</v>
      </c>
      <c r="AP438" s="243">
        <f>AP442+AP446</f>
        <v>0</v>
      </c>
      <c r="AQ438" s="243">
        <f t="shared" si="590"/>
        <v>0</v>
      </c>
      <c r="AR438" s="252"/>
    </row>
    <row r="439" spans="1:44" ht="45.75" customHeight="1">
      <c r="A439" s="318"/>
      <c r="B439" s="321"/>
      <c r="C439" s="324"/>
      <c r="D439" s="243" t="s">
        <v>288</v>
      </c>
      <c r="E439" s="243">
        <f t="shared" si="1336"/>
        <v>0</v>
      </c>
      <c r="F439" s="243">
        <f t="shared" si="1336"/>
        <v>0</v>
      </c>
      <c r="G439" s="243" t="e">
        <f t="shared" si="646"/>
        <v>#DIV/0!</v>
      </c>
      <c r="H439" s="243">
        <f>H443+H447</f>
        <v>0</v>
      </c>
      <c r="I439" s="243"/>
      <c r="J439" s="243" t="e">
        <f t="shared" si="647"/>
        <v>#DIV/0!</v>
      </c>
      <c r="K439" s="243">
        <f>K443+K447</f>
        <v>0</v>
      </c>
      <c r="L439" s="243"/>
      <c r="M439" s="243" t="e">
        <f t="shared" si="648"/>
        <v>#DIV/0!</v>
      </c>
      <c r="N439" s="243">
        <f>N443+N447</f>
        <v>0</v>
      </c>
      <c r="O439" s="243"/>
      <c r="P439" s="243" t="e">
        <f t="shared" si="649"/>
        <v>#DIV/0!</v>
      </c>
      <c r="Q439" s="243">
        <f>Q443+Q447</f>
        <v>0</v>
      </c>
      <c r="R439" s="243"/>
      <c r="S439" s="243" t="e">
        <f t="shared" si="650"/>
        <v>#DIV/0!</v>
      </c>
      <c r="T439" s="243">
        <f>T443+T447</f>
        <v>0</v>
      </c>
      <c r="U439" s="243"/>
      <c r="V439" s="243" t="e">
        <f t="shared" si="651"/>
        <v>#DIV/0!</v>
      </c>
      <c r="W439" s="243">
        <f>W443+W447</f>
        <v>0</v>
      </c>
      <c r="X439" s="243"/>
      <c r="Y439" s="243" t="e">
        <f t="shared" si="586"/>
        <v>#DIV/0!</v>
      </c>
      <c r="Z439" s="243">
        <f>Z443+Z447</f>
        <v>0</v>
      </c>
      <c r="AA439" s="243"/>
      <c r="AB439" s="243" t="e">
        <f t="shared" si="1337"/>
        <v>#DIV/0!</v>
      </c>
      <c r="AC439" s="243">
        <f>AC443+AC447</f>
        <v>0</v>
      </c>
      <c r="AD439" s="243"/>
      <c r="AE439" s="243" t="e">
        <f t="shared" si="1333"/>
        <v>#DIV/0!</v>
      </c>
      <c r="AF439" s="243">
        <f>AF443+AF447</f>
        <v>0</v>
      </c>
      <c r="AG439" s="243"/>
      <c r="AH439" s="243"/>
      <c r="AI439" s="243">
        <f>AI443+AI447</f>
        <v>0</v>
      </c>
      <c r="AJ439" s="243"/>
      <c r="AK439" s="243" t="e">
        <f t="shared" si="1335"/>
        <v>#DIV/0!</v>
      </c>
      <c r="AL439" s="243">
        <f>AL443+AL447</f>
        <v>0</v>
      </c>
      <c r="AM439" s="243"/>
      <c r="AN439" s="243" t="e">
        <f t="shared" si="1325"/>
        <v>#DIV/0!</v>
      </c>
      <c r="AO439" s="243">
        <f>AO443+AO447</f>
        <v>0</v>
      </c>
      <c r="AP439" s="243">
        <f>AP476+AP555+AP560+AP564+AP568</f>
        <v>0</v>
      </c>
      <c r="AQ439" s="243" t="e">
        <f t="shared" si="590"/>
        <v>#DIV/0!</v>
      </c>
      <c r="AR439" s="252"/>
    </row>
    <row r="440" spans="1:44" ht="45.75" customHeight="1">
      <c r="A440" s="318" t="s">
        <v>419</v>
      </c>
      <c r="B440" s="319" t="s">
        <v>392</v>
      </c>
      <c r="C440" s="322" t="s">
        <v>303</v>
      </c>
      <c r="D440" s="243" t="s">
        <v>287</v>
      </c>
      <c r="E440" s="243">
        <f>E441+E442+E443</f>
        <v>18188.599999999999</v>
      </c>
      <c r="F440" s="243">
        <f>F441+F442+F443</f>
        <v>13321.18</v>
      </c>
      <c r="G440" s="243">
        <f t="shared" si="646"/>
        <v>73.239171788922746</v>
      </c>
      <c r="H440" s="243">
        <f>H441+H442+H443</f>
        <v>991.3</v>
      </c>
      <c r="I440" s="243">
        <f>I441+I442+I443</f>
        <v>991.3</v>
      </c>
      <c r="J440" s="243">
        <f t="shared" si="647"/>
        <v>100</v>
      </c>
      <c r="K440" s="243">
        <f>K441+K442+K443</f>
        <v>1400</v>
      </c>
      <c r="L440" s="243">
        <f>L441+L442+L443</f>
        <v>1480.4</v>
      </c>
      <c r="M440" s="243">
        <f t="shared" si="648"/>
        <v>105.74285714285713</v>
      </c>
      <c r="N440" s="243">
        <f>N441+N442+N443</f>
        <v>100</v>
      </c>
      <c r="O440" s="243">
        <f>O441+O442+O443</f>
        <v>101.9</v>
      </c>
      <c r="P440" s="243">
        <f t="shared" si="649"/>
        <v>101.9</v>
      </c>
      <c r="Q440" s="243">
        <f>Q441+Q442+Q443</f>
        <v>4000</v>
      </c>
      <c r="R440" s="243">
        <f>R441+R442+R443</f>
        <v>4941.5</v>
      </c>
      <c r="S440" s="243">
        <f t="shared" si="650"/>
        <v>123.53749999999999</v>
      </c>
      <c r="T440" s="243">
        <f>T441+T442+T443</f>
        <v>1100</v>
      </c>
      <c r="U440" s="243">
        <f>U441+U442+U443</f>
        <v>1073.3</v>
      </c>
      <c r="V440" s="243">
        <f t="shared" si="651"/>
        <v>97.572727272727263</v>
      </c>
      <c r="W440" s="243">
        <f>W441+W442+W443</f>
        <v>230</v>
      </c>
      <c r="X440" s="243">
        <f>X441+X442+X443</f>
        <v>3801.78</v>
      </c>
      <c r="Y440" s="243">
        <f t="shared" si="586"/>
        <v>1652.9478260869566</v>
      </c>
      <c r="Z440" s="243">
        <f>Z441+Z442+Z443</f>
        <v>1050</v>
      </c>
      <c r="AA440" s="243">
        <f>AA441+AA442+AA443</f>
        <v>931</v>
      </c>
      <c r="AB440" s="243">
        <f t="shared" si="1337"/>
        <v>88.666666666666671</v>
      </c>
      <c r="AC440" s="243">
        <f>AC441+AC442+AC443</f>
        <v>350</v>
      </c>
      <c r="AD440" s="243">
        <f>AD441+AD442+AD443</f>
        <v>0</v>
      </c>
      <c r="AE440" s="243">
        <f t="shared" si="1333"/>
        <v>0</v>
      </c>
      <c r="AF440" s="243">
        <f>AF441+AF442+AF443</f>
        <v>1800</v>
      </c>
      <c r="AG440" s="243">
        <f>AG441+AG442+AG443</f>
        <v>0</v>
      </c>
      <c r="AH440" s="243">
        <f t="shared" ref="AH440" si="1338">(AG440/AF440)*100</f>
        <v>0</v>
      </c>
      <c r="AI440" s="243">
        <f>AI441+AI442+AI443</f>
        <v>1200</v>
      </c>
      <c r="AJ440" s="243">
        <f>AJ441+AJ442+AJ443</f>
        <v>0</v>
      </c>
      <c r="AK440" s="243">
        <f t="shared" si="1335"/>
        <v>0</v>
      </c>
      <c r="AL440" s="243">
        <f>AL441+AL442+AL443</f>
        <v>1150</v>
      </c>
      <c r="AM440" s="243">
        <f>AM441+AM442+AM443</f>
        <v>0</v>
      </c>
      <c r="AN440" s="243">
        <f t="shared" si="1325"/>
        <v>0</v>
      </c>
      <c r="AO440" s="243">
        <f>AO441+AO442+AO443</f>
        <v>4817.3</v>
      </c>
      <c r="AP440" s="243">
        <f>AP441+AP442+AP443</f>
        <v>0</v>
      </c>
      <c r="AQ440" s="243">
        <f t="shared" si="590"/>
        <v>0</v>
      </c>
      <c r="AR440" s="252"/>
    </row>
    <row r="441" spans="1:44" ht="45.75" customHeight="1">
      <c r="A441" s="318"/>
      <c r="B441" s="320"/>
      <c r="C441" s="323"/>
      <c r="D441" s="243" t="s">
        <v>2</v>
      </c>
      <c r="E441" s="243">
        <f>H441+K441+N441+Q441+T441+W441+Z441+AC441+AF441+AI441+AL441+AO441</f>
        <v>0</v>
      </c>
      <c r="F441" s="243">
        <f>I441+L441+O441+R441+U441+X441+AA441+AD441+AG441+AJ441+AM441+AP441</f>
        <v>0</v>
      </c>
      <c r="G441" s="243" t="e">
        <f t="shared" si="646"/>
        <v>#DIV/0!</v>
      </c>
      <c r="H441" s="243">
        <v>0</v>
      </c>
      <c r="I441" s="243"/>
      <c r="J441" s="243" t="e">
        <f t="shared" si="647"/>
        <v>#DIV/0!</v>
      </c>
      <c r="K441" s="243">
        <v>0</v>
      </c>
      <c r="L441" s="243"/>
      <c r="M441" s="243" t="e">
        <f t="shared" si="648"/>
        <v>#DIV/0!</v>
      </c>
      <c r="N441" s="243">
        <v>0</v>
      </c>
      <c r="O441" s="243">
        <v>0</v>
      </c>
      <c r="P441" s="243" t="e">
        <f t="shared" si="649"/>
        <v>#DIV/0!</v>
      </c>
      <c r="Q441" s="243">
        <v>0</v>
      </c>
      <c r="R441" s="243"/>
      <c r="S441" s="243" t="e">
        <f>(R441/Q441)*100</f>
        <v>#DIV/0!</v>
      </c>
      <c r="T441" s="243">
        <v>0</v>
      </c>
      <c r="U441" s="243"/>
      <c r="V441" s="243" t="e">
        <f t="shared" si="651"/>
        <v>#DIV/0!</v>
      </c>
      <c r="W441" s="243">
        <v>0</v>
      </c>
      <c r="X441" s="243"/>
      <c r="Y441" s="243" t="e">
        <f t="shared" si="586"/>
        <v>#DIV/0!</v>
      </c>
      <c r="Z441" s="243">
        <v>0</v>
      </c>
      <c r="AA441" s="243"/>
      <c r="AB441" s="243" t="e">
        <f>(AA441/Z441)*100</f>
        <v>#DIV/0!</v>
      </c>
      <c r="AC441" s="243">
        <v>0</v>
      </c>
      <c r="AD441" s="243"/>
      <c r="AE441" s="243" t="e">
        <f t="shared" si="1333"/>
        <v>#DIV/0!</v>
      </c>
      <c r="AF441" s="243">
        <v>0</v>
      </c>
      <c r="AG441" s="243"/>
      <c r="AH441" s="243"/>
      <c r="AI441" s="243">
        <v>0</v>
      </c>
      <c r="AJ441" s="243"/>
      <c r="AK441" s="243" t="e">
        <f t="shared" si="1335"/>
        <v>#DIV/0!</v>
      </c>
      <c r="AL441" s="243">
        <v>0</v>
      </c>
      <c r="AM441" s="243"/>
      <c r="AN441" s="243" t="e">
        <f t="shared" si="1325"/>
        <v>#DIV/0!</v>
      </c>
      <c r="AO441" s="243">
        <v>0</v>
      </c>
      <c r="AP441" s="243">
        <f>AP483+AP563+AP568+AP572+AP576</f>
        <v>0</v>
      </c>
      <c r="AQ441" s="243" t="e">
        <f t="shared" si="590"/>
        <v>#DIV/0!</v>
      </c>
      <c r="AR441" s="252"/>
    </row>
    <row r="442" spans="1:44" ht="45.75" customHeight="1">
      <c r="A442" s="318"/>
      <c r="B442" s="320"/>
      <c r="C442" s="323"/>
      <c r="D442" s="243" t="s">
        <v>43</v>
      </c>
      <c r="E442" s="243">
        <f t="shared" ref="E442:F443" si="1339">H442+K442+N442+Q442+T442+W442+Z442+AC442+AF442+AI442+AL442+AO442</f>
        <v>18188.599999999999</v>
      </c>
      <c r="F442" s="243">
        <f t="shared" si="1339"/>
        <v>13321.18</v>
      </c>
      <c r="G442" s="243">
        <f t="shared" si="646"/>
        <v>73.239171788922746</v>
      </c>
      <c r="H442" s="243">
        <v>991.3</v>
      </c>
      <c r="I442" s="243">
        <v>991.3</v>
      </c>
      <c r="J442" s="243">
        <f t="shared" si="647"/>
        <v>100</v>
      </c>
      <c r="K442" s="243">
        <v>1400</v>
      </c>
      <c r="L442" s="243">
        <v>1480.4</v>
      </c>
      <c r="M442" s="243">
        <f t="shared" si="648"/>
        <v>105.74285714285713</v>
      </c>
      <c r="N442" s="243">
        <v>100</v>
      </c>
      <c r="O442" s="243">
        <v>101.9</v>
      </c>
      <c r="P442" s="243">
        <f t="shared" si="649"/>
        <v>101.9</v>
      </c>
      <c r="Q442" s="243">
        <v>4000</v>
      </c>
      <c r="R442" s="243">
        <v>4941.5</v>
      </c>
      <c r="S442" s="243">
        <f t="shared" si="650"/>
        <v>123.53749999999999</v>
      </c>
      <c r="T442" s="243">
        <v>1100</v>
      </c>
      <c r="U442" s="243">
        <v>1073.3</v>
      </c>
      <c r="V442" s="243">
        <f t="shared" si="651"/>
        <v>97.572727272727263</v>
      </c>
      <c r="W442" s="243">
        <v>230</v>
      </c>
      <c r="X442" s="243">
        <v>3801.78</v>
      </c>
      <c r="Y442" s="243">
        <f t="shared" si="586"/>
        <v>1652.9478260869566</v>
      </c>
      <c r="Z442" s="243">
        <v>1050</v>
      </c>
      <c r="AA442" s="243">
        <v>931</v>
      </c>
      <c r="AB442" s="243">
        <f t="shared" ref="AB442:AB444" si="1340">(AA442/Z442)*100</f>
        <v>88.666666666666671</v>
      </c>
      <c r="AC442" s="243">
        <v>350</v>
      </c>
      <c r="AD442" s="243"/>
      <c r="AE442" s="243">
        <f t="shared" si="1333"/>
        <v>0</v>
      </c>
      <c r="AF442" s="243">
        <v>1800</v>
      </c>
      <c r="AG442" s="243"/>
      <c r="AH442" s="243"/>
      <c r="AI442" s="243">
        <v>1200</v>
      </c>
      <c r="AJ442" s="243"/>
      <c r="AK442" s="243">
        <f t="shared" si="1335"/>
        <v>0</v>
      </c>
      <c r="AL442" s="243">
        <v>1150</v>
      </c>
      <c r="AM442" s="243"/>
      <c r="AN442" s="243">
        <f t="shared" si="1325"/>
        <v>0</v>
      </c>
      <c r="AO442" s="243">
        <f>5917.3+1000-4000+1900</f>
        <v>4817.3</v>
      </c>
      <c r="AP442" s="243">
        <f>AP484+AP564+AP569+AP573+AP577</f>
        <v>0</v>
      </c>
      <c r="AQ442" s="243">
        <f t="shared" si="590"/>
        <v>0</v>
      </c>
      <c r="AR442" s="252"/>
    </row>
    <row r="443" spans="1:44" ht="45.75" customHeight="1">
      <c r="A443" s="318"/>
      <c r="B443" s="321"/>
      <c r="C443" s="324"/>
      <c r="D443" s="243" t="s">
        <v>288</v>
      </c>
      <c r="E443" s="243">
        <f t="shared" si="1339"/>
        <v>0</v>
      </c>
      <c r="F443" s="243">
        <f t="shared" si="1339"/>
        <v>0</v>
      </c>
      <c r="G443" s="243" t="e">
        <f t="shared" si="646"/>
        <v>#DIV/0!</v>
      </c>
      <c r="H443" s="243">
        <v>0</v>
      </c>
      <c r="I443" s="243"/>
      <c r="J443" s="243" t="e">
        <f t="shared" si="647"/>
        <v>#DIV/0!</v>
      </c>
      <c r="K443" s="243">
        <v>0</v>
      </c>
      <c r="L443" s="243"/>
      <c r="M443" s="243" t="e">
        <f t="shared" si="648"/>
        <v>#DIV/0!</v>
      </c>
      <c r="N443" s="243">
        <v>0</v>
      </c>
      <c r="O443" s="243">
        <v>0</v>
      </c>
      <c r="P443" s="243" t="e">
        <f t="shared" si="649"/>
        <v>#DIV/0!</v>
      </c>
      <c r="Q443" s="243">
        <v>0</v>
      </c>
      <c r="R443" s="243"/>
      <c r="S443" s="243" t="e">
        <f t="shared" si="650"/>
        <v>#DIV/0!</v>
      </c>
      <c r="T443" s="243">
        <v>0</v>
      </c>
      <c r="U443" s="243"/>
      <c r="V443" s="243" t="e">
        <f t="shared" si="651"/>
        <v>#DIV/0!</v>
      </c>
      <c r="W443" s="243">
        <v>0</v>
      </c>
      <c r="X443" s="243"/>
      <c r="Y443" s="243" t="e">
        <f t="shared" si="586"/>
        <v>#DIV/0!</v>
      </c>
      <c r="Z443" s="243">
        <v>0</v>
      </c>
      <c r="AA443" s="243"/>
      <c r="AB443" s="243" t="e">
        <f t="shared" si="1340"/>
        <v>#DIV/0!</v>
      </c>
      <c r="AC443" s="243">
        <v>0</v>
      </c>
      <c r="AD443" s="243"/>
      <c r="AE443" s="243" t="e">
        <f t="shared" si="1333"/>
        <v>#DIV/0!</v>
      </c>
      <c r="AF443" s="243">
        <v>0</v>
      </c>
      <c r="AG443" s="243"/>
      <c r="AH443" s="243"/>
      <c r="AI443" s="243">
        <v>0</v>
      </c>
      <c r="AJ443" s="243"/>
      <c r="AK443" s="243" t="e">
        <f t="shared" si="1335"/>
        <v>#DIV/0!</v>
      </c>
      <c r="AL443" s="243">
        <v>0</v>
      </c>
      <c r="AM443" s="243"/>
      <c r="AN443" s="243" t="e">
        <f t="shared" si="1325"/>
        <v>#DIV/0!</v>
      </c>
      <c r="AO443" s="243">
        <v>0</v>
      </c>
      <c r="AP443" s="243">
        <f>AP486+AP565+AP570+AP574+AP578</f>
        <v>0</v>
      </c>
      <c r="AQ443" s="243" t="e">
        <f t="shared" si="590"/>
        <v>#DIV/0!</v>
      </c>
      <c r="AR443" s="252"/>
    </row>
    <row r="444" spans="1:44" ht="45.75" customHeight="1">
      <c r="A444" s="318" t="s">
        <v>420</v>
      </c>
      <c r="B444" s="319" t="s">
        <v>313</v>
      </c>
      <c r="C444" s="322" t="s">
        <v>393</v>
      </c>
      <c r="D444" s="243" t="s">
        <v>287</v>
      </c>
      <c r="E444" s="243">
        <f>E445+E446+E447</f>
        <v>5240</v>
      </c>
      <c r="F444" s="243">
        <f>F445+F446+F447</f>
        <v>5212.5999999999995</v>
      </c>
      <c r="G444" s="243">
        <f t="shared" si="646"/>
        <v>99.477099236641209</v>
      </c>
      <c r="H444" s="243">
        <f>H445+H446+H447</f>
        <v>0</v>
      </c>
      <c r="I444" s="243">
        <f>I445+I446+I447</f>
        <v>0</v>
      </c>
      <c r="J444" s="243" t="e">
        <f t="shared" si="647"/>
        <v>#DIV/0!</v>
      </c>
      <c r="K444" s="243">
        <f>K445+K446+K447</f>
        <v>1700</v>
      </c>
      <c r="L444" s="243">
        <f>L445+L446+L447</f>
        <v>1753.1</v>
      </c>
      <c r="M444" s="243">
        <f t="shared" si="648"/>
        <v>103.12352941176471</v>
      </c>
      <c r="N444" s="243">
        <f>N445+N446+N447</f>
        <v>900</v>
      </c>
      <c r="O444" s="243">
        <f>O445+O446+O447</f>
        <v>931.9</v>
      </c>
      <c r="P444" s="243">
        <f t="shared" si="649"/>
        <v>103.54444444444444</v>
      </c>
      <c r="Q444" s="243">
        <f>Q445+Q446+Q447</f>
        <v>900</v>
      </c>
      <c r="R444" s="243">
        <f>R445+R446+R447</f>
        <v>1218.8</v>
      </c>
      <c r="S444" s="243">
        <f t="shared" si="650"/>
        <v>135.42222222222222</v>
      </c>
      <c r="T444" s="243">
        <f>T445+T446+T447</f>
        <v>900</v>
      </c>
      <c r="U444" s="243">
        <f>U445+U446+U447</f>
        <v>496.4</v>
      </c>
      <c r="V444" s="243">
        <f t="shared" si="651"/>
        <v>55.155555555555559</v>
      </c>
      <c r="W444" s="243">
        <f>W445+W446+W447</f>
        <v>0</v>
      </c>
      <c r="X444" s="243">
        <f>X445+X446+X447</f>
        <v>812.4</v>
      </c>
      <c r="Y444" s="243" t="e">
        <f t="shared" si="586"/>
        <v>#DIV/0!</v>
      </c>
      <c r="Z444" s="243">
        <f>Z445+Z446+Z447</f>
        <v>0</v>
      </c>
      <c r="AA444" s="243">
        <f>AA445+AA446+AA447</f>
        <v>0</v>
      </c>
      <c r="AB444" s="243" t="e">
        <f t="shared" si="1340"/>
        <v>#DIV/0!</v>
      </c>
      <c r="AC444" s="243">
        <f>AC445+AC446+AC447</f>
        <v>0</v>
      </c>
      <c r="AD444" s="243">
        <f>AD445+AD446+AD447</f>
        <v>0</v>
      </c>
      <c r="AE444" s="243" t="e">
        <f t="shared" si="1333"/>
        <v>#DIV/0!</v>
      </c>
      <c r="AF444" s="243">
        <f>AF445+AF446+AF447</f>
        <v>0</v>
      </c>
      <c r="AG444" s="243">
        <f>AG445+AG446+AG447</f>
        <v>0</v>
      </c>
      <c r="AH444" s="243" t="e">
        <f t="shared" ref="AH444" si="1341">(AG444/AF444)*100</f>
        <v>#DIV/0!</v>
      </c>
      <c r="AI444" s="243">
        <f>AI445+AI446+AI447</f>
        <v>0</v>
      </c>
      <c r="AJ444" s="243">
        <f>AJ445+AJ446+AJ447</f>
        <v>0</v>
      </c>
      <c r="AK444" s="243" t="e">
        <f t="shared" si="1335"/>
        <v>#DIV/0!</v>
      </c>
      <c r="AL444" s="243">
        <f>AL445+AL446+AL447</f>
        <v>0</v>
      </c>
      <c r="AM444" s="243">
        <f>AM445+AM446+AM447</f>
        <v>0</v>
      </c>
      <c r="AN444" s="243" t="e">
        <f t="shared" si="1325"/>
        <v>#DIV/0!</v>
      </c>
      <c r="AO444" s="243">
        <f>AO445+AO446+AO447</f>
        <v>840</v>
      </c>
      <c r="AP444" s="243">
        <f>AP445+AP446+AP447</f>
        <v>0</v>
      </c>
      <c r="AQ444" s="243">
        <f t="shared" si="590"/>
        <v>0</v>
      </c>
      <c r="AR444" s="252"/>
    </row>
    <row r="445" spans="1:44" ht="45.75" customHeight="1">
      <c r="A445" s="318"/>
      <c r="B445" s="320"/>
      <c r="C445" s="323"/>
      <c r="D445" s="243" t="s">
        <v>2</v>
      </c>
      <c r="E445" s="243">
        <f>H445+K445+N445+Q445+T445+W445+Z445+AC445+AF445+AI445+AL445+AO445</f>
        <v>0</v>
      </c>
      <c r="F445" s="243">
        <f>I445+L445+O445+R445+U445+X445+AA445+AD445+AG445+AJ445+AM445+AP445</f>
        <v>0</v>
      </c>
      <c r="G445" s="243" t="e">
        <f t="shared" si="646"/>
        <v>#DIV/0!</v>
      </c>
      <c r="H445" s="243">
        <v>0</v>
      </c>
      <c r="I445" s="243"/>
      <c r="J445" s="243" t="e">
        <f t="shared" si="647"/>
        <v>#DIV/0!</v>
      </c>
      <c r="K445" s="243">
        <v>0</v>
      </c>
      <c r="L445" s="243"/>
      <c r="M445" s="243" t="e">
        <f t="shared" si="648"/>
        <v>#DIV/0!</v>
      </c>
      <c r="N445" s="243">
        <v>0</v>
      </c>
      <c r="O445" s="243"/>
      <c r="P445" s="243" t="e">
        <f t="shared" si="649"/>
        <v>#DIV/0!</v>
      </c>
      <c r="Q445" s="243">
        <v>0</v>
      </c>
      <c r="R445" s="243">
        <v>0</v>
      </c>
      <c r="S445" s="243" t="e">
        <f t="shared" si="650"/>
        <v>#DIV/0!</v>
      </c>
      <c r="T445" s="243">
        <v>0</v>
      </c>
      <c r="U445" s="243"/>
      <c r="V445" s="243" t="e">
        <f t="shared" si="651"/>
        <v>#DIV/0!</v>
      </c>
      <c r="W445" s="243">
        <v>0</v>
      </c>
      <c r="X445" s="243"/>
      <c r="Y445" s="243" t="e">
        <f t="shared" si="586"/>
        <v>#DIV/0!</v>
      </c>
      <c r="Z445" s="243">
        <v>0</v>
      </c>
      <c r="AA445" s="243"/>
      <c r="AB445" s="243" t="e">
        <f>(AA445/Z445)*100</f>
        <v>#DIV/0!</v>
      </c>
      <c r="AC445" s="243">
        <v>0</v>
      </c>
      <c r="AD445" s="243"/>
      <c r="AE445" s="243" t="e">
        <f t="shared" si="1333"/>
        <v>#DIV/0!</v>
      </c>
      <c r="AF445" s="243">
        <v>0</v>
      </c>
      <c r="AG445" s="243"/>
      <c r="AH445" s="243"/>
      <c r="AI445" s="243">
        <v>0</v>
      </c>
      <c r="AJ445" s="243"/>
      <c r="AK445" s="243" t="e">
        <f t="shared" si="1335"/>
        <v>#DIV/0!</v>
      </c>
      <c r="AL445" s="243">
        <v>0</v>
      </c>
      <c r="AM445" s="243"/>
      <c r="AN445" s="243" t="e">
        <f t="shared" si="1325"/>
        <v>#DIV/0!</v>
      </c>
      <c r="AO445" s="243">
        <v>0</v>
      </c>
      <c r="AP445" s="243">
        <f>AP488+AP568+AP573+AP577+AP581</f>
        <v>0</v>
      </c>
      <c r="AQ445" s="243" t="e">
        <f t="shared" si="590"/>
        <v>#DIV/0!</v>
      </c>
      <c r="AR445" s="252"/>
    </row>
    <row r="446" spans="1:44" ht="45.75" customHeight="1">
      <c r="A446" s="318"/>
      <c r="B446" s="320"/>
      <c r="C446" s="323"/>
      <c r="D446" s="243" t="s">
        <v>43</v>
      </c>
      <c r="E446" s="243">
        <f t="shared" ref="E446:F447" si="1342">H446+K446+N446+Q446+T446+W446+Z446+AC446+AF446+AI446+AL446+AO446</f>
        <v>5240</v>
      </c>
      <c r="F446" s="243">
        <f t="shared" si="1342"/>
        <v>5212.5999999999995</v>
      </c>
      <c r="G446" s="243">
        <f t="shared" si="646"/>
        <v>99.477099236641209</v>
      </c>
      <c r="H446" s="243">
        <v>0</v>
      </c>
      <c r="I446" s="243"/>
      <c r="J446" s="243" t="e">
        <f t="shared" si="647"/>
        <v>#DIV/0!</v>
      </c>
      <c r="K446" s="243">
        <f>1753.1-53.1</f>
        <v>1700</v>
      </c>
      <c r="L446" s="243">
        <v>1753.1</v>
      </c>
      <c r="M446" s="243">
        <f t="shared" si="648"/>
        <v>103.12352941176471</v>
      </c>
      <c r="N446" s="243">
        <v>900</v>
      </c>
      <c r="O446" s="243">
        <v>931.9</v>
      </c>
      <c r="P446" s="243">
        <f t="shared" si="649"/>
        <v>103.54444444444444</v>
      </c>
      <c r="Q446" s="243">
        <v>900</v>
      </c>
      <c r="R446" s="243">
        <v>1218.8</v>
      </c>
      <c r="S446" s="243">
        <f t="shared" si="650"/>
        <v>135.42222222222222</v>
      </c>
      <c r="T446" s="243">
        <f>900</f>
        <v>900</v>
      </c>
      <c r="U446" s="243">
        <v>496.4</v>
      </c>
      <c r="V446" s="243">
        <f t="shared" si="651"/>
        <v>55.155555555555559</v>
      </c>
      <c r="W446" s="243">
        <v>0</v>
      </c>
      <c r="X446" s="243">
        <v>812.4</v>
      </c>
      <c r="Y446" s="243" t="e">
        <f t="shared" si="586"/>
        <v>#DIV/0!</v>
      </c>
      <c r="Z446" s="243">
        <v>0</v>
      </c>
      <c r="AA446" s="243"/>
      <c r="AB446" s="243" t="e">
        <f t="shared" ref="AB446:AB448" si="1343">(AA446/Z446)*100</f>
        <v>#DIV/0!</v>
      </c>
      <c r="AC446" s="243">
        <v>0</v>
      </c>
      <c r="AD446" s="243"/>
      <c r="AE446" s="243" t="e">
        <f t="shared" si="1333"/>
        <v>#DIV/0!</v>
      </c>
      <c r="AF446" s="243">
        <v>0</v>
      </c>
      <c r="AG446" s="243"/>
      <c r="AH446" s="243"/>
      <c r="AI446" s="243">
        <v>0</v>
      </c>
      <c r="AJ446" s="243"/>
      <c r="AK446" s="243" t="e">
        <f t="shared" si="1335"/>
        <v>#DIV/0!</v>
      </c>
      <c r="AL446" s="243">
        <v>0</v>
      </c>
      <c r="AM446" s="243"/>
      <c r="AN446" s="243" t="e">
        <f t="shared" si="1325"/>
        <v>#DIV/0!</v>
      </c>
      <c r="AO446" s="243">
        <v>840</v>
      </c>
      <c r="AP446" s="243">
        <f>AP489+AP569+AP574+AP578+AP582</f>
        <v>0</v>
      </c>
      <c r="AQ446" s="243">
        <f t="shared" si="590"/>
        <v>0</v>
      </c>
      <c r="AR446" s="252"/>
    </row>
    <row r="447" spans="1:44" ht="45.75" customHeight="1">
      <c r="A447" s="318"/>
      <c r="B447" s="321"/>
      <c r="C447" s="324"/>
      <c r="D447" s="243" t="s">
        <v>288</v>
      </c>
      <c r="E447" s="243">
        <f t="shared" si="1342"/>
        <v>0</v>
      </c>
      <c r="F447" s="243">
        <f t="shared" si="1342"/>
        <v>0</v>
      </c>
      <c r="G447" s="243" t="e">
        <f t="shared" si="646"/>
        <v>#DIV/0!</v>
      </c>
      <c r="H447" s="243">
        <v>0</v>
      </c>
      <c r="I447" s="243"/>
      <c r="J447" s="243" t="e">
        <f t="shared" si="647"/>
        <v>#DIV/0!</v>
      </c>
      <c r="K447" s="243">
        <v>0</v>
      </c>
      <c r="L447" s="243"/>
      <c r="M447" s="243" t="e">
        <f t="shared" si="648"/>
        <v>#DIV/0!</v>
      </c>
      <c r="N447" s="243">
        <v>0</v>
      </c>
      <c r="O447" s="243"/>
      <c r="P447" s="243" t="e">
        <f t="shared" si="649"/>
        <v>#DIV/0!</v>
      </c>
      <c r="Q447" s="243">
        <v>0</v>
      </c>
      <c r="R447" s="243">
        <v>0</v>
      </c>
      <c r="S447" s="243" t="e">
        <f t="shared" si="650"/>
        <v>#DIV/0!</v>
      </c>
      <c r="T447" s="243">
        <v>0</v>
      </c>
      <c r="U447" s="243"/>
      <c r="V447" s="243" t="e">
        <f t="shared" si="651"/>
        <v>#DIV/0!</v>
      </c>
      <c r="W447" s="243">
        <v>0</v>
      </c>
      <c r="X447" s="243"/>
      <c r="Y447" s="243" t="e">
        <f t="shared" si="586"/>
        <v>#DIV/0!</v>
      </c>
      <c r="Z447" s="243">
        <v>0</v>
      </c>
      <c r="AA447" s="243"/>
      <c r="AB447" s="243" t="e">
        <f t="shared" si="1343"/>
        <v>#DIV/0!</v>
      </c>
      <c r="AC447" s="243">
        <v>0</v>
      </c>
      <c r="AD447" s="243"/>
      <c r="AE447" s="243" t="e">
        <f t="shared" si="1333"/>
        <v>#DIV/0!</v>
      </c>
      <c r="AF447" s="243">
        <v>0</v>
      </c>
      <c r="AG447" s="243"/>
      <c r="AH447" s="243"/>
      <c r="AI447" s="243">
        <v>0</v>
      </c>
      <c r="AJ447" s="243"/>
      <c r="AK447" s="243" t="e">
        <f t="shared" si="1335"/>
        <v>#DIV/0!</v>
      </c>
      <c r="AL447" s="243">
        <v>0</v>
      </c>
      <c r="AM447" s="243"/>
      <c r="AN447" s="243" t="e">
        <f t="shared" si="1325"/>
        <v>#DIV/0!</v>
      </c>
      <c r="AO447" s="243">
        <v>0</v>
      </c>
      <c r="AP447" s="243">
        <f>AP491+AP570+AP575+AP579+AP583</f>
        <v>0</v>
      </c>
      <c r="AQ447" s="243" t="e">
        <f t="shared" si="590"/>
        <v>#DIV/0!</v>
      </c>
      <c r="AR447" s="252"/>
    </row>
    <row r="448" spans="1:44" ht="45.75" customHeight="1">
      <c r="A448" s="318" t="s">
        <v>388</v>
      </c>
      <c r="B448" s="319" t="s">
        <v>308</v>
      </c>
      <c r="C448" s="322" t="s">
        <v>303</v>
      </c>
      <c r="D448" s="243" t="s">
        <v>287</v>
      </c>
      <c r="E448" s="243">
        <f>E449+E450+E451</f>
        <v>24649.5</v>
      </c>
      <c r="F448" s="243">
        <f>F449+F450+F451</f>
        <v>12336.599999999999</v>
      </c>
      <c r="G448" s="243">
        <f t="shared" si="646"/>
        <v>50.048073997444163</v>
      </c>
      <c r="H448" s="243">
        <f>H449+H450+H451</f>
        <v>14.3</v>
      </c>
      <c r="I448" s="243">
        <f>I449+I450+I451</f>
        <v>14.3</v>
      </c>
      <c r="J448" s="243">
        <f t="shared" si="647"/>
        <v>100</v>
      </c>
      <c r="K448" s="243">
        <f>K449+K450+K451</f>
        <v>2470</v>
      </c>
      <c r="L448" s="243">
        <f>L449+L450+L451</f>
        <v>2550.3000000000002</v>
      </c>
      <c r="M448" s="243">
        <f t="shared" si="648"/>
        <v>103.25101214574899</v>
      </c>
      <c r="N448" s="243">
        <f>N449+N450+N451</f>
        <v>2900</v>
      </c>
      <c r="O448" s="243">
        <f>O449+O450+O451</f>
        <v>2990.9</v>
      </c>
      <c r="P448" s="243">
        <f t="shared" si="649"/>
        <v>103.13448275862069</v>
      </c>
      <c r="Q448" s="243">
        <f>Q449+Q450+Q451</f>
        <v>500</v>
      </c>
      <c r="R448" s="243">
        <f>R449+R450+R451</f>
        <v>498.9</v>
      </c>
      <c r="S448" s="243">
        <f t="shared" si="650"/>
        <v>99.779999999999987</v>
      </c>
      <c r="T448" s="243">
        <f>T449+T450+T451</f>
        <v>850</v>
      </c>
      <c r="U448" s="243">
        <f>U449+U450+U451</f>
        <v>847.7</v>
      </c>
      <c r="V448" s="243">
        <f t="shared" si="651"/>
        <v>99.729411764705887</v>
      </c>
      <c r="W448" s="243">
        <f>W449+W450+W451</f>
        <v>1500</v>
      </c>
      <c r="X448" s="243">
        <f>X449+X450+X451</f>
        <v>1849.1</v>
      </c>
      <c r="Y448" s="243">
        <f t="shared" si="586"/>
        <v>123.27333333333333</v>
      </c>
      <c r="Z448" s="243">
        <f>Z449+Z450+Z451</f>
        <v>2400</v>
      </c>
      <c r="AA448" s="243">
        <f>AA449+AA450+AA451</f>
        <v>3585.4</v>
      </c>
      <c r="AB448" s="243">
        <f t="shared" si="1343"/>
        <v>149.39166666666668</v>
      </c>
      <c r="AC448" s="243">
        <f>AC449+AC450+AC451</f>
        <v>1700</v>
      </c>
      <c r="AD448" s="243">
        <f>AD449+AD450+AD451</f>
        <v>0</v>
      </c>
      <c r="AE448" s="243">
        <f t="shared" si="1333"/>
        <v>0</v>
      </c>
      <c r="AF448" s="243">
        <f>AF449+AF450+AF451</f>
        <v>1100</v>
      </c>
      <c r="AG448" s="243">
        <f>AG449+AG450+AG451</f>
        <v>0</v>
      </c>
      <c r="AH448" s="243">
        <f t="shared" ref="AH448:AH451" si="1344">(AG448/AF448)*100</f>
        <v>0</v>
      </c>
      <c r="AI448" s="243">
        <f>AI449+AI450+AI451</f>
        <v>1500</v>
      </c>
      <c r="AJ448" s="243">
        <f>AJ449+AJ450+AJ451</f>
        <v>0</v>
      </c>
      <c r="AK448" s="243">
        <f t="shared" si="1335"/>
        <v>0</v>
      </c>
      <c r="AL448" s="243">
        <f>AL449+AL450+AL451</f>
        <v>1600</v>
      </c>
      <c r="AM448" s="243">
        <f>AM449+AM450+AM451</f>
        <v>0</v>
      </c>
      <c r="AN448" s="243">
        <f t="shared" si="1325"/>
        <v>0</v>
      </c>
      <c r="AO448" s="243">
        <f>AO449+AO450+AO451</f>
        <v>8115.2</v>
      </c>
      <c r="AP448" s="243">
        <f>AP449+AP450+AP451</f>
        <v>0</v>
      </c>
      <c r="AQ448" s="243">
        <f t="shared" si="590"/>
        <v>0</v>
      </c>
      <c r="AR448" s="252"/>
    </row>
    <row r="449" spans="1:45" ht="45.75" customHeight="1">
      <c r="A449" s="318"/>
      <c r="B449" s="320"/>
      <c r="C449" s="323"/>
      <c r="D449" s="243" t="s">
        <v>2</v>
      </c>
      <c r="E449" s="243">
        <f>H449+K449+N449+Q449+T449+W449+Z449+AC449+AF449+AI449+AL449+AO449</f>
        <v>0</v>
      </c>
      <c r="F449" s="243">
        <f>I449+L449+O449+R449+U449+X449+AA449+AD449+AG449+AJ449+AM449+AP449</f>
        <v>0</v>
      </c>
      <c r="G449" s="243" t="e">
        <f t="shared" si="646"/>
        <v>#DIV/0!</v>
      </c>
      <c r="H449" s="243">
        <v>0</v>
      </c>
      <c r="I449" s="243"/>
      <c r="J449" s="243" t="e">
        <f t="shared" si="647"/>
        <v>#DIV/0!</v>
      </c>
      <c r="K449" s="243">
        <v>0</v>
      </c>
      <c r="L449" s="243"/>
      <c r="M449" s="243" t="e">
        <f t="shared" si="648"/>
        <v>#DIV/0!</v>
      </c>
      <c r="N449" s="243">
        <v>0</v>
      </c>
      <c r="O449" s="243"/>
      <c r="P449" s="243" t="e">
        <f t="shared" si="649"/>
        <v>#DIV/0!</v>
      </c>
      <c r="Q449" s="243">
        <v>0</v>
      </c>
      <c r="R449" s="243"/>
      <c r="S449" s="243" t="e">
        <f t="shared" si="650"/>
        <v>#DIV/0!</v>
      </c>
      <c r="T449" s="243">
        <v>0</v>
      </c>
      <c r="U449" s="243"/>
      <c r="V449" s="243" t="e">
        <f t="shared" si="651"/>
        <v>#DIV/0!</v>
      </c>
      <c r="W449" s="243">
        <v>0</v>
      </c>
      <c r="X449" s="243"/>
      <c r="Y449" s="243" t="e">
        <f t="shared" si="586"/>
        <v>#DIV/0!</v>
      </c>
      <c r="Z449" s="243">
        <v>0</v>
      </c>
      <c r="AA449" s="243"/>
      <c r="AB449" s="243" t="e">
        <f>(AA449/Z449)*100</f>
        <v>#DIV/0!</v>
      </c>
      <c r="AC449" s="243">
        <v>0</v>
      </c>
      <c r="AD449" s="243"/>
      <c r="AE449" s="243" t="e">
        <f t="shared" si="1333"/>
        <v>#DIV/0!</v>
      </c>
      <c r="AF449" s="243">
        <v>0</v>
      </c>
      <c r="AG449" s="243"/>
      <c r="AH449" s="243" t="e">
        <f t="shared" si="1344"/>
        <v>#DIV/0!</v>
      </c>
      <c r="AI449" s="243">
        <v>0</v>
      </c>
      <c r="AJ449" s="243"/>
      <c r="AK449" s="243" t="e">
        <f t="shared" si="1335"/>
        <v>#DIV/0!</v>
      </c>
      <c r="AL449" s="243">
        <v>0</v>
      </c>
      <c r="AM449" s="243">
        <v>0</v>
      </c>
      <c r="AN449" s="243" t="e">
        <f t="shared" si="1325"/>
        <v>#DIV/0!</v>
      </c>
      <c r="AO449" s="243">
        <v>0</v>
      </c>
      <c r="AP449" s="243">
        <f>AP493+AP573+AP578+AP582+AP586</f>
        <v>0</v>
      </c>
      <c r="AQ449" s="243" t="e">
        <f t="shared" si="590"/>
        <v>#DIV/0!</v>
      </c>
      <c r="AR449" s="252"/>
    </row>
    <row r="450" spans="1:45" ht="45.75" customHeight="1">
      <c r="A450" s="318"/>
      <c r="B450" s="320"/>
      <c r="C450" s="323"/>
      <c r="D450" s="243" t="s">
        <v>43</v>
      </c>
      <c r="E450" s="243">
        <f t="shared" ref="E450:F451" si="1345">H450+K450+N450+Q450+T450+W450+Z450+AC450+AF450+AI450+AL450+AO450</f>
        <v>24649.5</v>
      </c>
      <c r="F450" s="243">
        <f t="shared" si="1345"/>
        <v>12336.599999999999</v>
      </c>
      <c r="G450" s="243">
        <f t="shared" si="646"/>
        <v>50.048073997444163</v>
      </c>
      <c r="H450" s="243">
        <v>14.3</v>
      </c>
      <c r="I450" s="243">
        <v>14.3</v>
      </c>
      <c r="J450" s="243">
        <f t="shared" si="647"/>
        <v>100</v>
      </c>
      <c r="K450" s="243">
        <v>2470</v>
      </c>
      <c r="L450" s="243">
        <v>2550.3000000000002</v>
      </c>
      <c r="M450" s="243">
        <f t="shared" si="648"/>
        <v>103.25101214574899</v>
      </c>
      <c r="N450" s="243">
        <f>700+2200</f>
        <v>2900</v>
      </c>
      <c r="O450" s="243">
        <f>713.5+2277.4</f>
        <v>2990.9</v>
      </c>
      <c r="P450" s="243">
        <f t="shared" si="649"/>
        <v>103.13448275862069</v>
      </c>
      <c r="Q450" s="243">
        <v>500</v>
      </c>
      <c r="R450" s="243">
        <v>498.9</v>
      </c>
      <c r="S450" s="243">
        <f t="shared" si="650"/>
        <v>99.779999999999987</v>
      </c>
      <c r="T450" s="243">
        <v>850</v>
      </c>
      <c r="U450" s="243">
        <v>847.7</v>
      </c>
      <c r="V450" s="243">
        <f t="shared" si="651"/>
        <v>99.729411764705887</v>
      </c>
      <c r="W450" s="243">
        <v>1500</v>
      </c>
      <c r="X450" s="243">
        <v>1849.1</v>
      </c>
      <c r="Y450" s="243">
        <f t="shared" si="586"/>
        <v>123.27333333333333</v>
      </c>
      <c r="Z450" s="243">
        <v>2400</v>
      </c>
      <c r="AA450" s="243">
        <v>3585.4</v>
      </c>
      <c r="AB450" s="243">
        <f t="shared" ref="AB450:AB451" si="1346">(AA450/Z450)*100</f>
        <v>149.39166666666668</v>
      </c>
      <c r="AC450" s="243">
        <v>1700</v>
      </c>
      <c r="AD450" s="243"/>
      <c r="AE450" s="243">
        <f t="shared" si="1333"/>
        <v>0</v>
      </c>
      <c r="AF450" s="243">
        <v>1100</v>
      </c>
      <c r="AG450" s="243"/>
      <c r="AH450" s="243">
        <f t="shared" si="1344"/>
        <v>0</v>
      </c>
      <c r="AI450" s="243">
        <v>1500</v>
      </c>
      <c r="AJ450" s="243"/>
      <c r="AK450" s="243">
        <f t="shared" si="1335"/>
        <v>0</v>
      </c>
      <c r="AL450" s="243">
        <v>1600</v>
      </c>
      <c r="AM450" s="243"/>
      <c r="AN450" s="243">
        <f t="shared" si="1325"/>
        <v>0</v>
      </c>
      <c r="AO450" s="243">
        <f>7165.2+750-2200+1000+650+750</f>
        <v>8115.2</v>
      </c>
      <c r="AP450" s="243">
        <f>AP494+AP574+AP579+AP583+AP587</f>
        <v>0</v>
      </c>
      <c r="AQ450" s="243">
        <f t="shared" si="590"/>
        <v>0</v>
      </c>
      <c r="AR450" s="252"/>
    </row>
    <row r="451" spans="1:45" ht="45.75" customHeight="1">
      <c r="A451" s="318"/>
      <c r="B451" s="321"/>
      <c r="C451" s="324"/>
      <c r="D451" s="243" t="s">
        <v>288</v>
      </c>
      <c r="E451" s="243">
        <f t="shared" si="1345"/>
        <v>0</v>
      </c>
      <c r="F451" s="243">
        <f t="shared" si="1345"/>
        <v>0</v>
      </c>
      <c r="G451" s="243" t="e">
        <f t="shared" si="646"/>
        <v>#DIV/0!</v>
      </c>
      <c r="H451" s="243">
        <v>0</v>
      </c>
      <c r="I451" s="243"/>
      <c r="J451" s="243" t="e">
        <f t="shared" si="647"/>
        <v>#DIV/0!</v>
      </c>
      <c r="K451" s="243">
        <v>0</v>
      </c>
      <c r="L451" s="243"/>
      <c r="M451" s="243" t="e">
        <f t="shared" si="648"/>
        <v>#DIV/0!</v>
      </c>
      <c r="N451" s="243">
        <v>0</v>
      </c>
      <c r="O451" s="243"/>
      <c r="P451" s="243" t="e">
        <f t="shared" si="649"/>
        <v>#DIV/0!</v>
      </c>
      <c r="Q451" s="243">
        <v>0</v>
      </c>
      <c r="R451" s="243"/>
      <c r="S451" s="243" t="e">
        <f t="shared" si="650"/>
        <v>#DIV/0!</v>
      </c>
      <c r="T451" s="243">
        <v>0</v>
      </c>
      <c r="U451" s="243"/>
      <c r="V451" s="243" t="e">
        <f t="shared" si="651"/>
        <v>#DIV/0!</v>
      </c>
      <c r="W451" s="243">
        <v>0</v>
      </c>
      <c r="X451" s="243"/>
      <c r="Y451" s="243" t="e">
        <f t="shared" si="586"/>
        <v>#DIV/0!</v>
      </c>
      <c r="Z451" s="243">
        <v>0</v>
      </c>
      <c r="AA451" s="243"/>
      <c r="AB451" s="243" t="e">
        <f t="shared" si="1346"/>
        <v>#DIV/0!</v>
      </c>
      <c r="AC451" s="243">
        <v>0</v>
      </c>
      <c r="AD451" s="243"/>
      <c r="AE451" s="243" t="e">
        <f t="shared" si="1333"/>
        <v>#DIV/0!</v>
      </c>
      <c r="AF451" s="243">
        <v>0</v>
      </c>
      <c r="AG451" s="243"/>
      <c r="AH451" s="243" t="e">
        <f t="shared" si="1344"/>
        <v>#DIV/0!</v>
      </c>
      <c r="AI451" s="243">
        <v>0</v>
      </c>
      <c r="AJ451" s="243"/>
      <c r="AK451" s="243" t="e">
        <f t="shared" si="1335"/>
        <v>#DIV/0!</v>
      </c>
      <c r="AL451" s="243">
        <v>0</v>
      </c>
      <c r="AM451" s="243">
        <v>0</v>
      </c>
      <c r="AN451" s="243" t="e">
        <f t="shared" si="1325"/>
        <v>#DIV/0!</v>
      </c>
      <c r="AO451" s="243">
        <v>0</v>
      </c>
      <c r="AP451" s="243">
        <f>AP496+AP575+AP580+AP584+AP588</f>
        <v>0</v>
      </c>
      <c r="AQ451" s="243" t="e">
        <f t="shared" si="590"/>
        <v>#DIV/0!</v>
      </c>
      <c r="AR451" s="252"/>
    </row>
    <row r="452" spans="1:45" ht="21.75" customHeight="1">
      <c r="A452" s="318" t="s">
        <v>271</v>
      </c>
      <c r="B452" s="318"/>
      <c r="C452" s="318"/>
      <c r="D452" s="243" t="s">
        <v>287</v>
      </c>
      <c r="E452" s="243">
        <f>H452+K452+N452+Q452+T452+W452+Z452+AC452+AF452+AI452+AL452+AO452</f>
        <v>1973368.9850000001</v>
      </c>
      <c r="F452" s="243">
        <f>I452+L452+O452+R452+U452+X452+AA452+AD452+AG452+AJ452+AM452+AP452</f>
        <v>1143656.8999999999</v>
      </c>
      <c r="G452" s="243">
        <f t="shared" si="646"/>
        <v>57.9545391000457</v>
      </c>
      <c r="H452" s="243">
        <f>H44+H120+H424</f>
        <v>107533.8</v>
      </c>
      <c r="I452" s="243">
        <f>I44+I120+I424</f>
        <v>107533.8</v>
      </c>
      <c r="J452" s="243">
        <f t="shared" si="647"/>
        <v>100</v>
      </c>
      <c r="K452" s="243">
        <f>K44+K120+K424</f>
        <v>165234.5</v>
      </c>
      <c r="L452" s="243">
        <f>L44+L120+L424</f>
        <v>166956.30000000002</v>
      </c>
      <c r="M452" s="243">
        <f t="shared" si="648"/>
        <v>101.04203419987958</v>
      </c>
      <c r="N452" s="243">
        <f>N44+N120+N424</f>
        <v>163957.19999999998</v>
      </c>
      <c r="O452" s="243">
        <f>O44+O120+O424</f>
        <v>165339.24</v>
      </c>
      <c r="P452" s="243">
        <f t="shared" si="649"/>
        <v>100.84292730053942</v>
      </c>
      <c r="Q452" s="243">
        <f>Q44+Q120+Q424</f>
        <v>172351.33</v>
      </c>
      <c r="R452" s="243">
        <f>R44+R120+R424</f>
        <v>174430.89</v>
      </c>
      <c r="S452" s="243">
        <f t="shared" si="650"/>
        <v>101.20658192774027</v>
      </c>
      <c r="T452" s="243">
        <f>T44+T120+T424</f>
        <v>114986.20000000001</v>
      </c>
      <c r="U452" s="243">
        <f>U44+U120+U424</f>
        <v>166098.9</v>
      </c>
      <c r="V452" s="243">
        <f t="shared" si="651"/>
        <v>144.45116022618365</v>
      </c>
      <c r="W452" s="243">
        <f>W44+W120+W424</f>
        <v>221583.97</v>
      </c>
      <c r="X452" s="243">
        <f>X44+X120+X424</f>
        <v>194821.49</v>
      </c>
      <c r="Y452" s="243">
        <f t="shared" si="586"/>
        <v>87.922194913287271</v>
      </c>
      <c r="Z452" s="243">
        <f>Z44+Z120+Z424</f>
        <v>156877.90000000005</v>
      </c>
      <c r="AA452" s="243">
        <f>AA44+AA120+AA424</f>
        <v>168476.28</v>
      </c>
      <c r="AB452" s="243">
        <f t="shared" si="588"/>
        <v>107.39325296934746</v>
      </c>
      <c r="AC452" s="243">
        <f>AC44+AC120+AC424</f>
        <v>72600.700000000012</v>
      </c>
      <c r="AD452" s="243">
        <f>AD44+AD120+AD424</f>
        <v>0</v>
      </c>
      <c r="AE452" s="243">
        <f t="shared" si="589"/>
        <v>0</v>
      </c>
      <c r="AF452" s="243">
        <f>AF44+AF120+AF424</f>
        <v>87678.7</v>
      </c>
      <c r="AG452" s="243">
        <f>AG44+AG120+AG424</f>
        <v>0</v>
      </c>
      <c r="AH452" s="243">
        <f t="shared" si="416"/>
        <v>0</v>
      </c>
      <c r="AI452" s="243">
        <f>AI44+AI120+AI424</f>
        <v>157191.96</v>
      </c>
      <c r="AJ452" s="243">
        <f>AJ44+AJ120+AJ424</f>
        <v>0</v>
      </c>
      <c r="AK452" s="243">
        <f t="shared" si="417"/>
        <v>0</v>
      </c>
      <c r="AL452" s="243">
        <f>AL44+AL120+AL424</f>
        <v>156517.79999999999</v>
      </c>
      <c r="AM452" s="243">
        <f>AM44+AM120+AM424</f>
        <v>0</v>
      </c>
      <c r="AN452" s="243">
        <f t="shared" si="418"/>
        <v>0</v>
      </c>
      <c r="AO452" s="243">
        <f>AO44+AO120+AO424</f>
        <v>396854.92499999999</v>
      </c>
      <c r="AP452" s="243">
        <f>AP44+AP120+AP424</f>
        <v>0</v>
      </c>
      <c r="AQ452" s="243">
        <f t="shared" si="590"/>
        <v>0</v>
      </c>
      <c r="AR452" s="252"/>
    </row>
    <row r="453" spans="1:45" ht="24.75" customHeight="1">
      <c r="A453" s="318"/>
      <c r="B453" s="318"/>
      <c r="C453" s="318"/>
      <c r="D453" s="243" t="s">
        <v>37</v>
      </c>
      <c r="E453" s="243">
        <f>E11</f>
        <v>15525</v>
      </c>
      <c r="F453" s="243">
        <f>F11</f>
        <v>0</v>
      </c>
      <c r="G453" s="243">
        <f t="shared" si="646"/>
        <v>0</v>
      </c>
      <c r="H453" s="243">
        <f>H11</f>
        <v>0</v>
      </c>
      <c r="I453" s="243">
        <f>I11</f>
        <v>0</v>
      </c>
      <c r="J453" s="243" t="e">
        <f t="shared" si="647"/>
        <v>#DIV/0!</v>
      </c>
      <c r="K453" s="243">
        <f>K11</f>
        <v>0</v>
      </c>
      <c r="L453" s="243">
        <f>L11</f>
        <v>0</v>
      </c>
      <c r="M453" s="243" t="e">
        <f t="shared" si="648"/>
        <v>#DIV/0!</v>
      </c>
      <c r="N453" s="243">
        <f>N11</f>
        <v>0</v>
      </c>
      <c r="O453" s="243">
        <f>O11</f>
        <v>0</v>
      </c>
      <c r="P453" s="243" t="e">
        <f t="shared" si="649"/>
        <v>#DIV/0!</v>
      </c>
      <c r="Q453" s="243">
        <f>Q11</f>
        <v>0</v>
      </c>
      <c r="R453" s="243">
        <f>R11</f>
        <v>0</v>
      </c>
      <c r="S453" s="243" t="e">
        <f t="shared" si="650"/>
        <v>#DIV/0!</v>
      </c>
      <c r="T453" s="243">
        <f>T11</f>
        <v>0</v>
      </c>
      <c r="U453" s="243">
        <f>U11</f>
        <v>0</v>
      </c>
      <c r="V453" s="243" t="e">
        <f t="shared" si="651"/>
        <v>#DIV/0!</v>
      </c>
      <c r="W453" s="243">
        <f>W11</f>
        <v>0</v>
      </c>
      <c r="X453" s="243">
        <f>X11</f>
        <v>0</v>
      </c>
      <c r="Y453" s="243" t="e">
        <f t="shared" si="586"/>
        <v>#DIV/0!</v>
      </c>
      <c r="Z453" s="243">
        <f>Z11</f>
        <v>0</v>
      </c>
      <c r="AA453" s="243">
        <f>AA11</f>
        <v>0</v>
      </c>
      <c r="AB453" s="243" t="e">
        <f t="shared" si="588"/>
        <v>#DIV/0!</v>
      </c>
      <c r="AC453" s="243">
        <f>AC11</f>
        <v>0</v>
      </c>
      <c r="AD453" s="243">
        <f>AD11</f>
        <v>0</v>
      </c>
      <c r="AE453" s="243" t="e">
        <f t="shared" si="589"/>
        <v>#DIV/0!</v>
      </c>
      <c r="AF453" s="243">
        <f>AF11</f>
        <v>0</v>
      </c>
      <c r="AG453" s="243">
        <f>AG11</f>
        <v>0</v>
      </c>
      <c r="AH453" s="243" t="e">
        <f t="shared" si="416"/>
        <v>#DIV/0!</v>
      </c>
      <c r="AI453" s="243">
        <f>AI11</f>
        <v>0</v>
      </c>
      <c r="AJ453" s="243">
        <f>AJ11</f>
        <v>0</v>
      </c>
      <c r="AK453" s="243" t="e">
        <f t="shared" si="417"/>
        <v>#DIV/0!</v>
      </c>
      <c r="AL453" s="243">
        <f>AL11</f>
        <v>0</v>
      </c>
      <c r="AM453" s="243">
        <f>AM11</f>
        <v>0</v>
      </c>
      <c r="AN453" s="243" t="e">
        <f t="shared" si="418"/>
        <v>#DIV/0!</v>
      </c>
      <c r="AO453" s="243">
        <f>AO11</f>
        <v>15525</v>
      </c>
      <c r="AP453" s="243">
        <f>AP11</f>
        <v>0</v>
      </c>
      <c r="AQ453" s="243">
        <f t="shared" si="590"/>
        <v>0</v>
      </c>
      <c r="AR453" s="252"/>
    </row>
    <row r="454" spans="1:45" ht="31.2">
      <c r="A454" s="318"/>
      <c r="B454" s="318"/>
      <c r="C454" s="318"/>
      <c r="D454" s="243" t="s">
        <v>2</v>
      </c>
      <c r="E454" s="243">
        <f>H454+K454+N454+Q454+T454+W454+Z454+AC454+AF454+AI454+AL454+AO454</f>
        <v>1411437.5999999999</v>
      </c>
      <c r="F454" s="243">
        <f t="shared" ref="F454:F457" si="1347">I454+L454+O454+R454+U454+X454+AA454+AD454+AG454+AJ454+AP454</f>
        <v>882013.53999999992</v>
      </c>
      <c r="G454" s="243">
        <f t="shared" si="646"/>
        <v>62.490438117845237</v>
      </c>
      <c r="H454" s="243">
        <f>H46+H121+H425</f>
        <v>81387.5</v>
      </c>
      <c r="I454" s="243">
        <f>I46+I121+I425</f>
        <v>81387.5</v>
      </c>
      <c r="J454" s="243">
        <f t="shared" si="647"/>
        <v>100</v>
      </c>
      <c r="K454" s="243">
        <f>K46+K121+K425</f>
        <v>125113.40000000001</v>
      </c>
      <c r="L454" s="243">
        <f>L46+L121+L425</f>
        <v>126394.8</v>
      </c>
      <c r="M454" s="243">
        <f t="shared" si="648"/>
        <v>101.02419085405721</v>
      </c>
      <c r="N454" s="243">
        <f>N46+N121+N425</f>
        <v>124801.5</v>
      </c>
      <c r="O454" s="243">
        <f>O46+O121+O425</f>
        <v>125021.59999999999</v>
      </c>
      <c r="P454" s="243">
        <f t="shared" si="649"/>
        <v>100.17636005977491</v>
      </c>
      <c r="Q454" s="243">
        <f>Q46+Q121+Q425</f>
        <v>111215.5</v>
      </c>
      <c r="R454" s="243">
        <f>R46+R121+R425</f>
        <v>110497.62000000001</v>
      </c>
      <c r="S454" s="243">
        <f t="shared" si="650"/>
        <v>99.354514433689559</v>
      </c>
      <c r="T454" s="243">
        <f>T46+T121+T425</f>
        <v>90790</v>
      </c>
      <c r="U454" s="243">
        <f>U46+U121+U425</f>
        <v>153231.6</v>
      </c>
      <c r="V454" s="243">
        <f t="shared" si="651"/>
        <v>168.77585637184714</v>
      </c>
      <c r="W454" s="243">
        <f>W46+W121+W425</f>
        <v>197104.8</v>
      </c>
      <c r="X454" s="243">
        <f>X46+X121+X425</f>
        <v>169894.6</v>
      </c>
      <c r="Y454" s="243">
        <f t="shared" si="586"/>
        <v>86.195059683985377</v>
      </c>
      <c r="Z454" s="243">
        <f>Z46+Z121+Z425</f>
        <v>123030.2</v>
      </c>
      <c r="AA454" s="243">
        <f>AA46+AA121+AA425</f>
        <v>115585.81999999999</v>
      </c>
      <c r="AB454" s="243">
        <f t="shared" si="588"/>
        <v>93.949144193864583</v>
      </c>
      <c r="AC454" s="243">
        <f>AC46+AC121+AC425</f>
        <v>58414.5</v>
      </c>
      <c r="AD454" s="243">
        <f>AD46+AD121+AD425</f>
        <v>0</v>
      </c>
      <c r="AE454" s="243">
        <f t="shared" si="589"/>
        <v>0</v>
      </c>
      <c r="AF454" s="243">
        <f>AF46+AF121+AF425</f>
        <v>67765.5</v>
      </c>
      <c r="AG454" s="243">
        <f>AG46+AG121+AG425</f>
        <v>0</v>
      </c>
      <c r="AH454" s="243">
        <f t="shared" si="416"/>
        <v>0</v>
      </c>
      <c r="AI454" s="243">
        <f>AI46+AI121+AI425</f>
        <v>103433</v>
      </c>
      <c r="AJ454" s="243">
        <f>AJ46+AJ121+AJ425</f>
        <v>0</v>
      </c>
      <c r="AK454" s="243">
        <f t="shared" si="417"/>
        <v>0</v>
      </c>
      <c r="AL454" s="243">
        <f>AL46+AL121+AL425</f>
        <v>112941.8</v>
      </c>
      <c r="AM454" s="243">
        <f>AM46+AM121+AM425</f>
        <v>0</v>
      </c>
      <c r="AN454" s="243">
        <f t="shared" si="418"/>
        <v>0</v>
      </c>
      <c r="AO454" s="243">
        <f>AO46+AO121+AO425</f>
        <v>215439.9</v>
      </c>
      <c r="AP454" s="243">
        <f>AP46+AP121+AP425</f>
        <v>0</v>
      </c>
      <c r="AQ454" s="243">
        <f t="shared" si="590"/>
        <v>0</v>
      </c>
      <c r="AR454" s="252"/>
    </row>
    <row r="455" spans="1:45" ht="15.6">
      <c r="A455" s="318"/>
      <c r="B455" s="318"/>
      <c r="C455" s="318"/>
      <c r="D455" s="243" t="s">
        <v>43</v>
      </c>
      <c r="E455" s="243">
        <f t="shared" ref="E455:E457" si="1348">H455+K455+N455+Q455+T455+W455+Z455+AC455+AF455+AI455+AL455+AO455</f>
        <v>475166.48499999999</v>
      </c>
      <c r="F455" s="243">
        <f t="shared" si="1347"/>
        <v>244669.47999999998</v>
      </c>
      <c r="G455" s="243">
        <f t="shared" si="646"/>
        <v>51.491316775003604</v>
      </c>
      <c r="H455" s="243">
        <f>H47+H122+H426</f>
        <v>24053.899999999998</v>
      </c>
      <c r="I455" s="243">
        <f>I47+I122+I426</f>
        <v>24053.899999999998</v>
      </c>
      <c r="J455" s="243">
        <f t="shared" si="647"/>
        <v>100</v>
      </c>
      <c r="K455" s="243">
        <f>K47+K122+K426</f>
        <v>34789.9</v>
      </c>
      <c r="L455" s="243">
        <f>L47+L122+L426</f>
        <v>35175.300000000003</v>
      </c>
      <c r="M455" s="243">
        <f t="shared" si="648"/>
        <v>101.10779277893872</v>
      </c>
      <c r="N455" s="243">
        <f>N47+N122+N426</f>
        <v>34149.5</v>
      </c>
      <c r="O455" s="243">
        <f>O47+O122+O426</f>
        <v>35078.199999999997</v>
      </c>
      <c r="P455" s="243">
        <f t="shared" si="649"/>
        <v>102.71951273078668</v>
      </c>
      <c r="Q455" s="243">
        <f>Q47+Q122+Q426</f>
        <v>58418.930000000008</v>
      </c>
      <c r="R455" s="243">
        <f>R47+R122+R426</f>
        <v>61281.83</v>
      </c>
      <c r="S455" s="243">
        <f t="shared" si="650"/>
        <v>104.90063751595586</v>
      </c>
      <c r="T455" s="243">
        <f>T47+T122+T426</f>
        <v>19983.599999999999</v>
      </c>
      <c r="U455" s="243">
        <f>U47+U122+U426</f>
        <v>11827.800000000001</v>
      </c>
      <c r="V455" s="243">
        <f t="shared" si="651"/>
        <v>59.187533777697723</v>
      </c>
      <c r="W455" s="243">
        <f>W47+W122+W426</f>
        <v>21267.37</v>
      </c>
      <c r="X455" s="243">
        <f>X47+X122+X426</f>
        <v>24603.090000000004</v>
      </c>
      <c r="Y455" s="243">
        <f t="shared" si="586"/>
        <v>115.68468503627859</v>
      </c>
      <c r="Z455" s="243">
        <f>Z47+Z122+Z426</f>
        <v>33633.800000000003</v>
      </c>
      <c r="AA455" s="243">
        <f>AA47+AA122+AA426</f>
        <v>52649.360000000008</v>
      </c>
      <c r="AB455" s="243">
        <f t="shared" si="588"/>
        <v>156.53705498635301</v>
      </c>
      <c r="AC455" s="243">
        <f>AC47+AC122+AC426</f>
        <v>13767</v>
      </c>
      <c r="AD455" s="243">
        <f>AD47+AD122+AD426</f>
        <v>0</v>
      </c>
      <c r="AE455" s="243">
        <f t="shared" si="589"/>
        <v>0</v>
      </c>
      <c r="AF455" s="243">
        <f>AF47+AF122+AF426</f>
        <v>17616.699999999997</v>
      </c>
      <c r="AG455" s="243">
        <f>AG47+AG122+AG426</f>
        <v>0</v>
      </c>
      <c r="AH455" s="243">
        <f t="shared" si="416"/>
        <v>0</v>
      </c>
      <c r="AI455" s="243">
        <f>AI47+AI122+AI426</f>
        <v>48309.56</v>
      </c>
      <c r="AJ455" s="243">
        <f>AJ47+AJ122+AJ426</f>
        <v>0</v>
      </c>
      <c r="AK455" s="243">
        <f t="shared" si="417"/>
        <v>0</v>
      </c>
      <c r="AL455" s="243">
        <f>AL47+AL122+AL426</f>
        <v>40311.199999999997</v>
      </c>
      <c r="AM455" s="243">
        <f>AM47+AM122+AM426</f>
        <v>0</v>
      </c>
      <c r="AN455" s="243">
        <f t="shared" si="418"/>
        <v>0</v>
      </c>
      <c r="AO455" s="243">
        <f>AO47+AO122+AO426</f>
        <v>128865.02499999999</v>
      </c>
      <c r="AP455" s="243">
        <f>AP47+AP122+AP426</f>
        <v>0</v>
      </c>
      <c r="AQ455" s="243">
        <f t="shared" si="590"/>
        <v>0</v>
      </c>
      <c r="AR455" s="252"/>
    </row>
    <row r="456" spans="1:45" ht="46.8">
      <c r="A456" s="318"/>
      <c r="B456" s="318"/>
      <c r="C456" s="318"/>
      <c r="D456" s="243" t="s">
        <v>283</v>
      </c>
      <c r="E456" s="243">
        <f t="shared" si="1348"/>
        <v>11285.099999999999</v>
      </c>
      <c r="F456" s="243">
        <f t="shared" si="1347"/>
        <v>2643.2</v>
      </c>
      <c r="G456" s="243">
        <f t="shared" si="646"/>
        <v>23.422034363895758</v>
      </c>
      <c r="H456" s="243">
        <f>H123</f>
        <v>0</v>
      </c>
      <c r="I456" s="243">
        <f>I123</f>
        <v>0</v>
      </c>
      <c r="J456" s="243" t="e">
        <f t="shared" si="647"/>
        <v>#DIV/0!</v>
      </c>
      <c r="K456" s="243">
        <f>K123</f>
        <v>0</v>
      </c>
      <c r="L456" s="243">
        <f>L123</f>
        <v>0</v>
      </c>
      <c r="M456" s="243" t="e">
        <f t="shared" si="648"/>
        <v>#DIV/0!</v>
      </c>
      <c r="N456" s="243">
        <f>N123</f>
        <v>0</v>
      </c>
      <c r="O456" s="243">
        <f>O123</f>
        <v>0</v>
      </c>
      <c r="P456" s="243" t="e">
        <f t="shared" si="649"/>
        <v>#DIV/0!</v>
      </c>
      <c r="Q456" s="243">
        <f>Q123</f>
        <v>643.20000000000005</v>
      </c>
      <c r="R456" s="243">
        <f>R123</f>
        <v>643.20000000000005</v>
      </c>
      <c r="S456" s="243">
        <f t="shared" si="650"/>
        <v>100</v>
      </c>
      <c r="T456" s="243">
        <f>T123</f>
        <v>1500</v>
      </c>
      <c r="U456" s="243">
        <f>U123</f>
        <v>1500</v>
      </c>
      <c r="V456" s="243">
        <f t="shared" si="651"/>
        <v>100</v>
      </c>
      <c r="W456" s="243">
        <f>W123</f>
        <v>500</v>
      </c>
      <c r="X456" s="243">
        <f>X123</f>
        <v>0</v>
      </c>
      <c r="Y456" s="243">
        <f t="shared" si="586"/>
        <v>0</v>
      </c>
      <c r="Z456" s="243">
        <f>Z123</f>
        <v>0</v>
      </c>
      <c r="AA456" s="243">
        <f>AA123</f>
        <v>500</v>
      </c>
      <c r="AB456" s="243" t="e">
        <f>(AA456/Z456)*100</f>
        <v>#DIV/0!</v>
      </c>
      <c r="AC456" s="243">
        <f>AC123</f>
        <v>0</v>
      </c>
      <c r="AD456" s="243">
        <f>AD123</f>
        <v>0</v>
      </c>
      <c r="AE456" s="243" t="e">
        <f t="shared" si="589"/>
        <v>#DIV/0!</v>
      </c>
      <c r="AF456" s="243">
        <f>AF123</f>
        <v>0</v>
      </c>
      <c r="AG456" s="243">
        <f>AG123</f>
        <v>0</v>
      </c>
      <c r="AH456" s="243" t="e">
        <f t="shared" si="416"/>
        <v>#DIV/0!</v>
      </c>
      <c r="AI456" s="243">
        <f>AI123</f>
        <v>631.89999999999986</v>
      </c>
      <c r="AJ456" s="243">
        <f>AJ123</f>
        <v>0</v>
      </c>
      <c r="AK456" s="243">
        <f t="shared" si="417"/>
        <v>0</v>
      </c>
      <c r="AL456" s="243">
        <f>AL123</f>
        <v>0</v>
      </c>
      <c r="AM456" s="243">
        <f>AM123</f>
        <v>0</v>
      </c>
      <c r="AN456" s="243" t="e">
        <f t="shared" si="418"/>
        <v>#DIV/0!</v>
      </c>
      <c r="AO456" s="243">
        <f>AO123</f>
        <v>8010</v>
      </c>
      <c r="AP456" s="243">
        <f>AP123</f>
        <v>0</v>
      </c>
      <c r="AQ456" s="243">
        <f t="shared" si="590"/>
        <v>0</v>
      </c>
      <c r="AR456" s="252"/>
    </row>
    <row r="457" spans="1:45" ht="31.2">
      <c r="A457" s="318"/>
      <c r="B457" s="318"/>
      <c r="C457" s="318"/>
      <c r="D457" s="243" t="s">
        <v>288</v>
      </c>
      <c r="E457" s="243">
        <f t="shared" si="1348"/>
        <v>71239.899999999994</v>
      </c>
      <c r="F457" s="243">
        <f t="shared" si="1347"/>
        <v>16973.88</v>
      </c>
      <c r="G457" s="243">
        <f t="shared" si="646"/>
        <v>23.826366965703212</v>
      </c>
      <c r="H457" s="243">
        <f>H48+H124+H427</f>
        <v>2092.4</v>
      </c>
      <c r="I457" s="243">
        <f>I48+I124+I427</f>
        <v>2092.4</v>
      </c>
      <c r="J457" s="243">
        <f t="shared" si="647"/>
        <v>100</v>
      </c>
      <c r="K457" s="243">
        <f>K48+K124+K427</f>
        <v>5331.2</v>
      </c>
      <c r="L457" s="243">
        <f>L48+L124+L427</f>
        <v>5386.2</v>
      </c>
      <c r="M457" s="243">
        <f t="shared" si="648"/>
        <v>101.03166266506602</v>
      </c>
      <c r="N457" s="243">
        <f>N48+N124+N427</f>
        <v>5006.2</v>
      </c>
      <c r="O457" s="243">
        <f>O48+O124+O427</f>
        <v>5239.4399999999996</v>
      </c>
      <c r="P457" s="243">
        <f t="shared" si="649"/>
        <v>104.65902281171347</v>
      </c>
      <c r="Q457" s="243">
        <f>Q48+Q124+Q427</f>
        <v>2716.9</v>
      </c>
      <c r="R457" s="243">
        <f>R48+R124+R427</f>
        <v>2651.44</v>
      </c>
      <c r="S457" s="243">
        <f t="shared" si="650"/>
        <v>97.59063638705878</v>
      </c>
      <c r="T457" s="243">
        <f>T48+T124+T427</f>
        <v>4212.6000000000004</v>
      </c>
      <c r="U457" s="243">
        <f>U48+U124+U427</f>
        <v>1039.5</v>
      </c>
      <c r="V457" s="243">
        <f t="shared" si="651"/>
        <v>24.67597208374875</v>
      </c>
      <c r="W457" s="243">
        <f>W48+W124+W427</f>
        <v>3211.7999999999997</v>
      </c>
      <c r="X457" s="243">
        <f>X48+X124+X427</f>
        <v>323.8</v>
      </c>
      <c r="Y457" s="243">
        <f t="shared" si="586"/>
        <v>10.081574195155365</v>
      </c>
      <c r="Z457" s="243">
        <f>Z48+Z124+Z427</f>
        <v>213.9</v>
      </c>
      <c r="AA457" s="243">
        <f>AA48+AA124+AA427</f>
        <v>241.10000000000002</v>
      </c>
      <c r="AB457" s="243">
        <f t="shared" si="588"/>
        <v>112.71622253389435</v>
      </c>
      <c r="AC457" s="243">
        <f>AC48+AC124+AC427</f>
        <v>419.20000000000005</v>
      </c>
      <c r="AD457" s="243">
        <f>AD48+AD124+AD427</f>
        <v>0</v>
      </c>
      <c r="AE457" s="243">
        <f t="shared" si="589"/>
        <v>0</v>
      </c>
      <c r="AF457" s="243">
        <f>AF48+AF124+AF427</f>
        <v>2296.5</v>
      </c>
      <c r="AG457" s="243">
        <f>AG48+AG124+AG427</f>
        <v>0</v>
      </c>
      <c r="AH457" s="243">
        <f t="shared" si="416"/>
        <v>0</v>
      </c>
      <c r="AI457" s="243">
        <f>AI48+AI124+AI427</f>
        <v>5449.4</v>
      </c>
      <c r="AJ457" s="243">
        <f>AJ48+AJ124+AJ427</f>
        <v>0</v>
      </c>
      <c r="AK457" s="243">
        <f t="shared" si="417"/>
        <v>0</v>
      </c>
      <c r="AL457" s="243">
        <f>AL48+AL124+AL427</f>
        <v>3264.8</v>
      </c>
      <c r="AM457" s="243">
        <f>AM48+AM124+AM427</f>
        <v>0</v>
      </c>
      <c r="AN457" s="243">
        <f t="shared" si="418"/>
        <v>0</v>
      </c>
      <c r="AO457" s="243">
        <f>AO48+AO124+AO427</f>
        <v>37025</v>
      </c>
      <c r="AP457" s="243">
        <f>AP48+AP124+AP427</f>
        <v>0</v>
      </c>
      <c r="AQ457" s="243">
        <f t="shared" si="590"/>
        <v>0</v>
      </c>
      <c r="AR457" s="252"/>
    </row>
    <row r="458" spans="1:45" ht="17.25" hidden="1" customHeight="1">
      <c r="A458" s="329" t="s">
        <v>340</v>
      </c>
      <c r="B458" s="329"/>
      <c r="C458" s="329"/>
      <c r="D458" s="329"/>
      <c r="E458" s="329"/>
      <c r="F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  <c r="R458" s="329"/>
      <c r="S458" s="329"/>
      <c r="T458" s="329"/>
      <c r="U458" s="329"/>
      <c r="V458" s="329"/>
      <c r="W458" s="329"/>
      <c r="X458" s="329"/>
      <c r="Y458" s="329"/>
      <c r="Z458" s="329"/>
      <c r="AA458" s="329"/>
      <c r="AB458" s="329"/>
      <c r="AC458" s="329"/>
      <c r="AD458" s="329"/>
      <c r="AE458" s="329"/>
      <c r="AF458" s="329"/>
      <c r="AG458" s="329"/>
      <c r="AH458" s="329"/>
      <c r="AI458" s="329"/>
      <c r="AJ458" s="329"/>
      <c r="AK458" s="329"/>
      <c r="AL458" s="329"/>
      <c r="AM458" s="329"/>
      <c r="AN458" s="329"/>
      <c r="AO458" s="329"/>
      <c r="AP458" s="329"/>
      <c r="AQ458" s="329"/>
      <c r="AR458" s="329"/>
    </row>
    <row r="459" spans="1:45" ht="15.6" hidden="1">
      <c r="A459" s="318" t="s">
        <v>265</v>
      </c>
      <c r="B459" s="318" t="s">
        <v>341</v>
      </c>
      <c r="C459" s="317" t="s">
        <v>342</v>
      </c>
      <c r="D459" s="243" t="s">
        <v>287</v>
      </c>
      <c r="E459" s="243">
        <f>E460+E461+E462</f>
        <v>0</v>
      </c>
      <c r="F459" s="243">
        <f>F460+F461+F462</f>
        <v>0</v>
      </c>
      <c r="G459" s="243" t="e">
        <f t="shared" si="646"/>
        <v>#DIV/0!</v>
      </c>
      <c r="H459" s="243">
        <f>H460+H461+H462</f>
        <v>0</v>
      </c>
      <c r="I459" s="243">
        <f>I460+I461+I462</f>
        <v>0</v>
      </c>
      <c r="J459" s="243" t="e">
        <f t="shared" ref="J459:J466" si="1349">(I459/H459)*100</f>
        <v>#DIV/0!</v>
      </c>
      <c r="K459" s="243">
        <f>K460+K461+K462</f>
        <v>0</v>
      </c>
      <c r="L459" s="243">
        <f>L460+L461+L462</f>
        <v>0</v>
      </c>
      <c r="M459" s="243" t="e">
        <f t="shared" ref="M459:M466" si="1350">(L459/K459)*100</f>
        <v>#DIV/0!</v>
      </c>
      <c r="N459" s="243">
        <f>N460+N461+N462</f>
        <v>0</v>
      </c>
      <c r="O459" s="243">
        <f>O460+O461+O462</f>
        <v>0</v>
      </c>
      <c r="P459" s="243" t="e">
        <f t="shared" ref="P459:P466" si="1351">(O459/N459)*100</f>
        <v>#DIV/0!</v>
      </c>
      <c r="Q459" s="243">
        <f>Q460+Q461+Q462</f>
        <v>0</v>
      </c>
      <c r="R459" s="243">
        <f>R460+R461+R462</f>
        <v>0</v>
      </c>
      <c r="S459" s="243" t="e">
        <f t="shared" ref="S459:S466" si="1352">(R459/Q459)*100</f>
        <v>#DIV/0!</v>
      </c>
      <c r="T459" s="243">
        <f>T460+T461+T462</f>
        <v>0</v>
      </c>
      <c r="U459" s="243">
        <f>U460+U461+U462</f>
        <v>0</v>
      </c>
      <c r="V459" s="243" t="e">
        <f t="shared" ref="V459:V466" si="1353">(U459/T459)*100</f>
        <v>#DIV/0!</v>
      </c>
      <c r="W459" s="243">
        <f>W460+W461+W462</f>
        <v>0</v>
      </c>
      <c r="X459" s="243">
        <f>X460+X461+X462</f>
        <v>0</v>
      </c>
      <c r="Y459" s="243" t="e">
        <f t="shared" ref="Y459:Y466" si="1354">(X459/W459)*100</f>
        <v>#DIV/0!</v>
      </c>
      <c r="Z459" s="243">
        <f>Z460+Z461+Z462</f>
        <v>0</v>
      </c>
      <c r="AA459" s="243">
        <f>AA460+AA461+AA462</f>
        <v>0</v>
      </c>
      <c r="AB459" s="243" t="e">
        <f t="shared" si="588"/>
        <v>#DIV/0!</v>
      </c>
      <c r="AC459" s="243">
        <f>AC460+AC461+AC462</f>
        <v>0</v>
      </c>
      <c r="AD459" s="243">
        <f>AD460+AD461+AD462</f>
        <v>0</v>
      </c>
      <c r="AE459" s="243" t="e">
        <f t="shared" ref="AE459:AE466" si="1355">(AD459/AC459)*100</f>
        <v>#DIV/0!</v>
      </c>
      <c r="AF459" s="243">
        <f>AF460+AF461+AF462</f>
        <v>0</v>
      </c>
      <c r="AG459" s="243">
        <f>AG460+AG461+AG462</f>
        <v>0</v>
      </c>
      <c r="AH459" s="243" t="e">
        <f t="shared" ref="AH459:AH466" si="1356">(AG459/AF459)*100</f>
        <v>#DIV/0!</v>
      </c>
      <c r="AI459" s="243">
        <f>AI460+AI461+AI462</f>
        <v>0</v>
      </c>
      <c r="AJ459" s="243">
        <f>AJ460+AJ461+AJ462</f>
        <v>0</v>
      </c>
      <c r="AK459" s="243" t="e">
        <f t="shared" ref="AK459:AK466" si="1357">(AJ459/AI459)*100</f>
        <v>#DIV/0!</v>
      </c>
      <c r="AL459" s="243">
        <f>AL460+AL461+AL462</f>
        <v>0</v>
      </c>
      <c r="AM459" s="243">
        <f>AM460+AM461+AM462</f>
        <v>0</v>
      </c>
      <c r="AN459" s="243" t="e">
        <f t="shared" ref="AN459:AN466" si="1358">(AM459/AL459)*100</f>
        <v>#DIV/0!</v>
      </c>
      <c r="AO459" s="243">
        <f>AO460+AO461+AO462</f>
        <v>0</v>
      </c>
      <c r="AP459" s="243">
        <f>AP460+AP461+AP462</f>
        <v>0</v>
      </c>
      <c r="AQ459" s="243" t="e">
        <f t="shared" ref="AQ459:AQ466" si="1359">(AP459/AO459)*100</f>
        <v>#DIV/0!</v>
      </c>
      <c r="AR459" s="252"/>
    </row>
    <row r="460" spans="1:45" ht="31.2" hidden="1">
      <c r="A460" s="318"/>
      <c r="B460" s="318"/>
      <c r="C460" s="317"/>
      <c r="D460" s="243" t="s">
        <v>2</v>
      </c>
      <c r="E460" s="243">
        <f t="shared" ref="E460:F462" si="1360">H460+K460+N460+Q460+T460+W460+Z460+AC460+AF460+AI460+AL460+AO460</f>
        <v>0</v>
      </c>
      <c r="F460" s="243">
        <f t="shared" si="1360"/>
        <v>0</v>
      </c>
      <c r="G460" s="243" t="e">
        <f t="shared" si="646"/>
        <v>#DIV/0!</v>
      </c>
      <c r="H460" s="252">
        <v>0</v>
      </c>
      <c r="I460" s="252">
        <v>0</v>
      </c>
      <c r="J460" s="243" t="e">
        <f t="shared" si="1349"/>
        <v>#DIV/0!</v>
      </c>
      <c r="K460" s="252">
        <v>0</v>
      </c>
      <c r="L460" s="252">
        <v>0</v>
      </c>
      <c r="M460" s="243" t="e">
        <f t="shared" si="1350"/>
        <v>#DIV/0!</v>
      </c>
      <c r="N460" s="252">
        <v>0</v>
      </c>
      <c r="O460" s="252">
        <v>0</v>
      </c>
      <c r="P460" s="243" t="e">
        <f t="shared" si="1351"/>
        <v>#DIV/0!</v>
      </c>
      <c r="Q460" s="252">
        <v>0</v>
      </c>
      <c r="R460" s="252"/>
      <c r="S460" s="243" t="e">
        <f t="shared" si="1352"/>
        <v>#DIV/0!</v>
      </c>
      <c r="T460" s="252">
        <v>0</v>
      </c>
      <c r="U460" s="252"/>
      <c r="V460" s="243" t="e">
        <f t="shared" si="1353"/>
        <v>#DIV/0!</v>
      </c>
      <c r="W460" s="252">
        <v>0</v>
      </c>
      <c r="X460" s="252"/>
      <c r="Y460" s="243" t="e">
        <f t="shared" si="1354"/>
        <v>#DIV/0!</v>
      </c>
      <c r="Z460" s="252">
        <v>0</v>
      </c>
      <c r="AA460" s="252"/>
      <c r="AB460" s="243" t="e">
        <f t="shared" si="588"/>
        <v>#DIV/0!</v>
      </c>
      <c r="AC460" s="252">
        <v>0</v>
      </c>
      <c r="AD460" s="252"/>
      <c r="AE460" s="243" t="e">
        <f t="shared" si="1355"/>
        <v>#DIV/0!</v>
      </c>
      <c r="AF460" s="252">
        <v>0</v>
      </c>
      <c r="AG460" s="252"/>
      <c r="AH460" s="243" t="e">
        <f t="shared" si="1356"/>
        <v>#DIV/0!</v>
      </c>
      <c r="AI460" s="252">
        <v>0</v>
      </c>
      <c r="AJ460" s="252"/>
      <c r="AK460" s="243" t="e">
        <f t="shared" si="1357"/>
        <v>#DIV/0!</v>
      </c>
      <c r="AL460" s="252">
        <v>0</v>
      </c>
      <c r="AM460" s="252"/>
      <c r="AN460" s="243" t="e">
        <f t="shared" si="1358"/>
        <v>#DIV/0!</v>
      </c>
      <c r="AO460" s="252">
        <v>0</v>
      </c>
      <c r="AP460" s="252"/>
      <c r="AQ460" s="243" t="e">
        <f t="shared" si="1359"/>
        <v>#DIV/0!</v>
      </c>
      <c r="AR460" s="252"/>
    </row>
    <row r="461" spans="1:45" ht="15.6" hidden="1">
      <c r="A461" s="318"/>
      <c r="B461" s="318"/>
      <c r="C461" s="317"/>
      <c r="D461" s="243" t="s">
        <v>43</v>
      </c>
      <c r="E461" s="243">
        <f t="shared" si="1360"/>
        <v>0</v>
      </c>
      <c r="F461" s="243">
        <f t="shared" si="1360"/>
        <v>0</v>
      </c>
      <c r="G461" s="243" t="e">
        <f t="shared" si="646"/>
        <v>#DIV/0!</v>
      </c>
      <c r="H461" s="252">
        <v>0</v>
      </c>
      <c r="I461" s="252">
        <v>0</v>
      </c>
      <c r="J461" s="243" t="e">
        <f t="shared" si="1349"/>
        <v>#DIV/0!</v>
      </c>
      <c r="K461" s="252">
        <v>0</v>
      </c>
      <c r="L461" s="252">
        <v>0</v>
      </c>
      <c r="M461" s="243" t="e">
        <f t="shared" si="1350"/>
        <v>#DIV/0!</v>
      </c>
      <c r="N461" s="252">
        <v>0</v>
      </c>
      <c r="O461" s="252">
        <v>0</v>
      </c>
      <c r="P461" s="243" t="e">
        <f t="shared" si="1351"/>
        <v>#DIV/0!</v>
      </c>
      <c r="Q461" s="252">
        <v>0</v>
      </c>
      <c r="R461" s="252"/>
      <c r="S461" s="243" t="e">
        <f t="shared" si="1352"/>
        <v>#DIV/0!</v>
      </c>
      <c r="T461" s="252">
        <v>0</v>
      </c>
      <c r="U461" s="252"/>
      <c r="V461" s="243" t="e">
        <f t="shared" si="1353"/>
        <v>#DIV/0!</v>
      </c>
      <c r="W461" s="252">
        <v>0</v>
      </c>
      <c r="X461" s="252"/>
      <c r="Y461" s="243" t="e">
        <f t="shared" si="1354"/>
        <v>#DIV/0!</v>
      </c>
      <c r="Z461" s="252">
        <v>0</v>
      </c>
      <c r="AA461" s="252"/>
      <c r="AB461" s="243" t="e">
        <f t="shared" si="588"/>
        <v>#DIV/0!</v>
      </c>
      <c r="AC461" s="252">
        <v>0</v>
      </c>
      <c r="AD461" s="252"/>
      <c r="AE461" s="243" t="e">
        <f t="shared" si="1355"/>
        <v>#DIV/0!</v>
      </c>
      <c r="AF461" s="252">
        <v>0</v>
      </c>
      <c r="AG461" s="252"/>
      <c r="AH461" s="243" t="e">
        <f t="shared" si="1356"/>
        <v>#DIV/0!</v>
      </c>
      <c r="AI461" s="252">
        <v>0</v>
      </c>
      <c r="AJ461" s="252"/>
      <c r="AK461" s="243" t="e">
        <f t="shared" si="1357"/>
        <v>#DIV/0!</v>
      </c>
      <c r="AL461" s="252">
        <v>0</v>
      </c>
      <c r="AM461" s="252"/>
      <c r="AN461" s="243" t="e">
        <f t="shared" si="1358"/>
        <v>#DIV/0!</v>
      </c>
      <c r="AO461" s="252">
        <v>0</v>
      </c>
      <c r="AP461" s="252"/>
      <c r="AQ461" s="243" t="e">
        <f t="shared" si="1359"/>
        <v>#DIV/0!</v>
      </c>
      <c r="AR461" s="252"/>
    </row>
    <row r="462" spans="1:45" ht="31.2" hidden="1">
      <c r="A462" s="318"/>
      <c r="B462" s="318"/>
      <c r="C462" s="317"/>
      <c r="D462" s="243" t="s">
        <v>288</v>
      </c>
      <c r="E462" s="243">
        <f t="shared" si="1360"/>
        <v>0</v>
      </c>
      <c r="F462" s="243">
        <f t="shared" si="1360"/>
        <v>0</v>
      </c>
      <c r="G462" s="243" t="e">
        <f t="shared" si="646"/>
        <v>#DIV/0!</v>
      </c>
      <c r="H462" s="252">
        <v>0</v>
      </c>
      <c r="I462" s="252">
        <v>0</v>
      </c>
      <c r="J462" s="243" t="e">
        <f t="shared" si="1349"/>
        <v>#DIV/0!</v>
      </c>
      <c r="K462" s="252">
        <v>0</v>
      </c>
      <c r="L462" s="252">
        <v>0</v>
      </c>
      <c r="M462" s="243" t="e">
        <f t="shared" si="1350"/>
        <v>#DIV/0!</v>
      </c>
      <c r="N462" s="252">
        <v>0</v>
      </c>
      <c r="O462" s="252">
        <v>0</v>
      </c>
      <c r="P462" s="243" t="e">
        <f t="shared" si="1351"/>
        <v>#DIV/0!</v>
      </c>
      <c r="Q462" s="252">
        <v>0</v>
      </c>
      <c r="R462" s="252"/>
      <c r="S462" s="243" t="e">
        <f t="shared" si="1352"/>
        <v>#DIV/0!</v>
      </c>
      <c r="T462" s="252">
        <v>0</v>
      </c>
      <c r="U462" s="252"/>
      <c r="V462" s="243" t="e">
        <f t="shared" si="1353"/>
        <v>#DIV/0!</v>
      </c>
      <c r="W462" s="252">
        <v>0</v>
      </c>
      <c r="X462" s="252"/>
      <c r="Y462" s="243" t="e">
        <f t="shared" si="1354"/>
        <v>#DIV/0!</v>
      </c>
      <c r="Z462" s="252">
        <v>0</v>
      </c>
      <c r="AA462" s="252"/>
      <c r="AB462" s="243" t="e">
        <f t="shared" si="588"/>
        <v>#DIV/0!</v>
      </c>
      <c r="AC462" s="252">
        <v>0</v>
      </c>
      <c r="AD462" s="252"/>
      <c r="AE462" s="243" t="e">
        <f t="shared" si="1355"/>
        <v>#DIV/0!</v>
      </c>
      <c r="AF462" s="252">
        <v>0</v>
      </c>
      <c r="AG462" s="252"/>
      <c r="AH462" s="243" t="e">
        <f t="shared" si="1356"/>
        <v>#DIV/0!</v>
      </c>
      <c r="AI462" s="252">
        <v>0</v>
      </c>
      <c r="AJ462" s="252"/>
      <c r="AK462" s="243" t="e">
        <f t="shared" si="1357"/>
        <v>#DIV/0!</v>
      </c>
      <c r="AL462" s="252">
        <v>0</v>
      </c>
      <c r="AM462" s="252"/>
      <c r="AN462" s="243" t="e">
        <f t="shared" si="1358"/>
        <v>#DIV/0!</v>
      </c>
      <c r="AO462" s="252">
        <v>0</v>
      </c>
      <c r="AP462" s="252"/>
      <c r="AQ462" s="243" t="e">
        <f t="shared" si="1359"/>
        <v>#DIV/0!</v>
      </c>
      <c r="AR462" s="252"/>
    </row>
    <row r="463" spans="1:45" s="241" customFormat="1" ht="15.6" hidden="1" collapsed="1">
      <c r="A463" s="318" t="s">
        <v>272</v>
      </c>
      <c r="B463" s="318"/>
      <c r="C463" s="318"/>
      <c r="D463" s="243" t="s">
        <v>287</v>
      </c>
      <c r="E463" s="243">
        <f>E464+E465+E466</f>
        <v>0</v>
      </c>
      <c r="F463" s="243">
        <f>F464+F465+F466</f>
        <v>0</v>
      </c>
      <c r="G463" s="243" t="e">
        <f t="shared" si="646"/>
        <v>#DIV/0!</v>
      </c>
      <c r="H463" s="243">
        <f>H464+H465+H466</f>
        <v>0</v>
      </c>
      <c r="I463" s="243">
        <f>I464+I465+I466</f>
        <v>0</v>
      </c>
      <c r="J463" s="243" t="e">
        <f t="shared" si="1349"/>
        <v>#DIV/0!</v>
      </c>
      <c r="K463" s="243">
        <f>K464+K465+K466</f>
        <v>0</v>
      </c>
      <c r="L463" s="243">
        <f>L464+L465+L466</f>
        <v>0</v>
      </c>
      <c r="M463" s="243" t="e">
        <f t="shared" si="1350"/>
        <v>#DIV/0!</v>
      </c>
      <c r="N463" s="243">
        <f>N464+N465+N466</f>
        <v>0</v>
      </c>
      <c r="O463" s="243">
        <f>O464+O465+O466</f>
        <v>0</v>
      </c>
      <c r="P463" s="243" t="e">
        <f t="shared" si="1351"/>
        <v>#DIV/0!</v>
      </c>
      <c r="Q463" s="243">
        <f>Q464+Q465+Q466</f>
        <v>0</v>
      </c>
      <c r="R463" s="243">
        <f>R464+R465+R466</f>
        <v>0</v>
      </c>
      <c r="S463" s="243" t="e">
        <f t="shared" si="1352"/>
        <v>#DIV/0!</v>
      </c>
      <c r="T463" s="243">
        <f>T464+T465+T466</f>
        <v>0</v>
      </c>
      <c r="U463" s="243">
        <f>U464+U465+U466</f>
        <v>0</v>
      </c>
      <c r="V463" s="243" t="e">
        <f t="shared" si="1353"/>
        <v>#DIV/0!</v>
      </c>
      <c r="W463" s="243">
        <f>W464+W465+W466</f>
        <v>0</v>
      </c>
      <c r="X463" s="243">
        <f>X464+X465+X466</f>
        <v>0</v>
      </c>
      <c r="Y463" s="243" t="e">
        <f t="shared" si="1354"/>
        <v>#DIV/0!</v>
      </c>
      <c r="Z463" s="243">
        <f>Z464+Z465+Z466</f>
        <v>0</v>
      </c>
      <c r="AA463" s="243">
        <f>AA464+AA465+AA466</f>
        <v>0</v>
      </c>
      <c r="AB463" s="243" t="e">
        <f t="shared" si="588"/>
        <v>#DIV/0!</v>
      </c>
      <c r="AC463" s="243">
        <f>AC464+AC465+AC466</f>
        <v>0</v>
      </c>
      <c r="AD463" s="243">
        <f>AD464+AD465+AD466</f>
        <v>0</v>
      </c>
      <c r="AE463" s="243" t="e">
        <f t="shared" si="1355"/>
        <v>#DIV/0!</v>
      </c>
      <c r="AF463" s="243">
        <f>AF464+AF465+AF466</f>
        <v>0</v>
      </c>
      <c r="AG463" s="243">
        <f>AG464+AG465+AG466</f>
        <v>0</v>
      </c>
      <c r="AH463" s="243" t="e">
        <f t="shared" si="1356"/>
        <v>#DIV/0!</v>
      </c>
      <c r="AI463" s="243">
        <f>AI464+AI465+AI466</f>
        <v>0</v>
      </c>
      <c r="AJ463" s="243">
        <f>AJ464+AJ465+AJ466</f>
        <v>0</v>
      </c>
      <c r="AK463" s="243" t="e">
        <f t="shared" si="1357"/>
        <v>#DIV/0!</v>
      </c>
      <c r="AL463" s="243">
        <f>AL464+AL465+AL466</f>
        <v>0</v>
      </c>
      <c r="AM463" s="243">
        <f>AM464+AM465+AM466</f>
        <v>0</v>
      </c>
      <c r="AN463" s="243" t="e">
        <f t="shared" si="1358"/>
        <v>#DIV/0!</v>
      </c>
      <c r="AO463" s="243">
        <f>AO464+AO465+AO466</f>
        <v>0</v>
      </c>
      <c r="AP463" s="243">
        <f>AP464+AP465+AP466</f>
        <v>0</v>
      </c>
      <c r="AQ463" s="243" t="e">
        <f t="shared" si="1359"/>
        <v>#DIV/0!</v>
      </c>
      <c r="AR463" s="252"/>
      <c r="AS463" s="254"/>
    </row>
    <row r="464" spans="1:45" s="241" customFormat="1" ht="31.2" hidden="1">
      <c r="A464" s="318"/>
      <c r="B464" s="318"/>
      <c r="C464" s="318"/>
      <c r="D464" s="243" t="s">
        <v>2</v>
      </c>
      <c r="E464" s="243">
        <f t="shared" ref="E464:F466" si="1361">E460</f>
        <v>0</v>
      </c>
      <c r="F464" s="243">
        <f t="shared" si="1361"/>
        <v>0</v>
      </c>
      <c r="G464" s="243" t="e">
        <f t="shared" si="646"/>
        <v>#DIV/0!</v>
      </c>
      <c r="H464" s="252">
        <v>0</v>
      </c>
      <c r="I464" s="252">
        <v>0</v>
      </c>
      <c r="J464" s="243" t="e">
        <f t="shared" si="1349"/>
        <v>#DIV/0!</v>
      </c>
      <c r="K464" s="252">
        <v>0</v>
      </c>
      <c r="L464" s="252">
        <v>0</v>
      </c>
      <c r="M464" s="243" t="e">
        <f t="shared" si="1350"/>
        <v>#DIV/0!</v>
      </c>
      <c r="N464" s="252">
        <v>0</v>
      </c>
      <c r="O464" s="252">
        <v>0</v>
      </c>
      <c r="P464" s="243" t="e">
        <f t="shared" si="1351"/>
        <v>#DIV/0!</v>
      </c>
      <c r="Q464" s="252">
        <v>0</v>
      </c>
      <c r="R464" s="252">
        <v>0</v>
      </c>
      <c r="S464" s="243" t="e">
        <f t="shared" si="1352"/>
        <v>#DIV/0!</v>
      </c>
      <c r="T464" s="252">
        <v>0</v>
      </c>
      <c r="U464" s="252"/>
      <c r="V464" s="243" t="e">
        <f t="shared" si="1353"/>
        <v>#DIV/0!</v>
      </c>
      <c r="W464" s="252">
        <v>0</v>
      </c>
      <c r="X464" s="252"/>
      <c r="Y464" s="243" t="e">
        <f t="shared" si="1354"/>
        <v>#DIV/0!</v>
      </c>
      <c r="Z464" s="252">
        <v>0</v>
      </c>
      <c r="AA464" s="252"/>
      <c r="AB464" s="243" t="e">
        <f t="shared" si="588"/>
        <v>#DIV/0!</v>
      </c>
      <c r="AC464" s="252">
        <v>0</v>
      </c>
      <c r="AD464" s="252"/>
      <c r="AE464" s="243" t="e">
        <f t="shared" si="1355"/>
        <v>#DIV/0!</v>
      </c>
      <c r="AF464" s="252">
        <v>0</v>
      </c>
      <c r="AG464" s="252"/>
      <c r="AH464" s="243" t="e">
        <f t="shared" si="1356"/>
        <v>#DIV/0!</v>
      </c>
      <c r="AI464" s="252">
        <v>0</v>
      </c>
      <c r="AJ464" s="252"/>
      <c r="AK464" s="243" t="e">
        <f t="shared" si="1357"/>
        <v>#DIV/0!</v>
      </c>
      <c r="AL464" s="252">
        <v>0</v>
      </c>
      <c r="AM464" s="252"/>
      <c r="AN464" s="243" t="e">
        <f t="shared" si="1358"/>
        <v>#DIV/0!</v>
      </c>
      <c r="AO464" s="252">
        <v>0</v>
      </c>
      <c r="AP464" s="252"/>
      <c r="AQ464" s="243" t="e">
        <f t="shared" si="1359"/>
        <v>#DIV/0!</v>
      </c>
      <c r="AR464" s="252"/>
      <c r="AS464" s="254"/>
    </row>
    <row r="465" spans="1:45" s="241" customFormat="1" ht="15.6" hidden="1">
      <c r="A465" s="318"/>
      <c r="B465" s="318"/>
      <c r="C465" s="318"/>
      <c r="D465" s="243" t="s">
        <v>43</v>
      </c>
      <c r="E465" s="243">
        <f t="shared" si="1361"/>
        <v>0</v>
      </c>
      <c r="F465" s="243">
        <f t="shared" si="1361"/>
        <v>0</v>
      </c>
      <c r="G465" s="243" t="e">
        <f t="shared" si="646"/>
        <v>#DIV/0!</v>
      </c>
      <c r="H465" s="252">
        <v>0</v>
      </c>
      <c r="I465" s="252">
        <v>0</v>
      </c>
      <c r="J465" s="243" t="e">
        <f t="shared" si="1349"/>
        <v>#DIV/0!</v>
      </c>
      <c r="K465" s="252">
        <v>0</v>
      </c>
      <c r="L465" s="252">
        <v>0</v>
      </c>
      <c r="M465" s="243" t="e">
        <f t="shared" si="1350"/>
        <v>#DIV/0!</v>
      </c>
      <c r="N465" s="252">
        <v>0</v>
      </c>
      <c r="O465" s="252">
        <v>0</v>
      </c>
      <c r="P465" s="243" t="e">
        <f t="shared" si="1351"/>
        <v>#DIV/0!</v>
      </c>
      <c r="Q465" s="252">
        <v>0</v>
      </c>
      <c r="R465" s="252">
        <v>0</v>
      </c>
      <c r="S465" s="243" t="e">
        <f t="shared" si="1352"/>
        <v>#DIV/0!</v>
      </c>
      <c r="T465" s="252">
        <v>0</v>
      </c>
      <c r="U465" s="252"/>
      <c r="V465" s="243" t="e">
        <f t="shared" si="1353"/>
        <v>#DIV/0!</v>
      </c>
      <c r="W465" s="252">
        <v>0</v>
      </c>
      <c r="X465" s="252"/>
      <c r="Y465" s="243" t="e">
        <f t="shared" si="1354"/>
        <v>#DIV/0!</v>
      </c>
      <c r="Z465" s="252">
        <v>0</v>
      </c>
      <c r="AA465" s="252"/>
      <c r="AB465" s="243" t="e">
        <f t="shared" si="588"/>
        <v>#DIV/0!</v>
      </c>
      <c r="AC465" s="252">
        <v>0</v>
      </c>
      <c r="AD465" s="252"/>
      <c r="AE465" s="243" t="e">
        <f t="shared" si="1355"/>
        <v>#DIV/0!</v>
      </c>
      <c r="AF465" s="252">
        <v>0</v>
      </c>
      <c r="AG465" s="252"/>
      <c r="AH465" s="243" t="e">
        <f t="shared" si="1356"/>
        <v>#DIV/0!</v>
      </c>
      <c r="AI465" s="252">
        <v>0</v>
      </c>
      <c r="AJ465" s="252"/>
      <c r="AK465" s="243" t="e">
        <f t="shared" si="1357"/>
        <v>#DIV/0!</v>
      </c>
      <c r="AL465" s="252">
        <v>0</v>
      </c>
      <c r="AM465" s="252"/>
      <c r="AN465" s="243" t="e">
        <f t="shared" si="1358"/>
        <v>#DIV/0!</v>
      </c>
      <c r="AO465" s="252">
        <v>0</v>
      </c>
      <c r="AP465" s="252"/>
      <c r="AQ465" s="243" t="e">
        <f t="shared" si="1359"/>
        <v>#DIV/0!</v>
      </c>
      <c r="AR465" s="252"/>
      <c r="AS465" s="254"/>
    </row>
    <row r="466" spans="1:45" s="241" customFormat="1" ht="31.2" hidden="1">
      <c r="A466" s="318"/>
      <c r="B466" s="318"/>
      <c r="C466" s="318"/>
      <c r="D466" s="243" t="s">
        <v>288</v>
      </c>
      <c r="E466" s="243">
        <f t="shared" si="1361"/>
        <v>0</v>
      </c>
      <c r="F466" s="243">
        <f t="shared" si="1361"/>
        <v>0</v>
      </c>
      <c r="G466" s="243" t="e">
        <f t="shared" si="646"/>
        <v>#DIV/0!</v>
      </c>
      <c r="H466" s="252">
        <v>0</v>
      </c>
      <c r="I466" s="252">
        <v>0</v>
      </c>
      <c r="J466" s="243" t="e">
        <f t="shared" si="1349"/>
        <v>#DIV/0!</v>
      </c>
      <c r="K466" s="252">
        <v>0</v>
      </c>
      <c r="L466" s="252">
        <v>0</v>
      </c>
      <c r="M466" s="243" t="e">
        <f t="shared" si="1350"/>
        <v>#DIV/0!</v>
      </c>
      <c r="N466" s="252">
        <v>0</v>
      </c>
      <c r="O466" s="252">
        <v>0</v>
      </c>
      <c r="P466" s="243" t="e">
        <f t="shared" si="1351"/>
        <v>#DIV/0!</v>
      </c>
      <c r="Q466" s="252">
        <v>0</v>
      </c>
      <c r="R466" s="252">
        <v>0</v>
      </c>
      <c r="S466" s="243" t="e">
        <f t="shared" si="1352"/>
        <v>#DIV/0!</v>
      </c>
      <c r="T466" s="252">
        <v>0</v>
      </c>
      <c r="U466" s="252"/>
      <c r="V466" s="243" t="e">
        <f t="shared" si="1353"/>
        <v>#DIV/0!</v>
      </c>
      <c r="W466" s="252">
        <v>0</v>
      </c>
      <c r="X466" s="252"/>
      <c r="Y466" s="243" t="e">
        <f t="shared" si="1354"/>
        <v>#DIV/0!</v>
      </c>
      <c r="Z466" s="252">
        <v>0</v>
      </c>
      <c r="AA466" s="252"/>
      <c r="AB466" s="243" t="e">
        <f t="shared" si="588"/>
        <v>#DIV/0!</v>
      </c>
      <c r="AC466" s="252">
        <v>0</v>
      </c>
      <c r="AD466" s="252"/>
      <c r="AE466" s="243" t="e">
        <f t="shared" si="1355"/>
        <v>#DIV/0!</v>
      </c>
      <c r="AF466" s="252">
        <v>0</v>
      </c>
      <c r="AG466" s="252"/>
      <c r="AH466" s="243" t="e">
        <f t="shared" si="1356"/>
        <v>#DIV/0!</v>
      </c>
      <c r="AI466" s="252">
        <v>0</v>
      </c>
      <c r="AJ466" s="252"/>
      <c r="AK466" s="243" t="e">
        <f t="shared" si="1357"/>
        <v>#DIV/0!</v>
      </c>
      <c r="AL466" s="252">
        <v>0</v>
      </c>
      <c r="AM466" s="252"/>
      <c r="AN466" s="243" t="e">
        <f t="shared" si="1358"/>
        <v>#DIV/0!</v>
      </c>
      <c r="AO466" s="252">
        <v>0</v>
      </c>
      <c r="AP466" s="252"/>
      <c r="AQ466" s="243" t="e">
        <f t="shared" si="1359"/>
        <v>#DIV/0!</v>
      </c>
      <c r="AR466" s="252"/>
      <c r="AS466" s="254"/>
    </row>
    <row r="467" spans="1:45" s="241" customFormat="1" ht="18">
      <c r="A467" s="329" t="s">
        <v>343</v>
      </c>
      <c r="B467" s="329"/>
      <c r="C467" s="329"/>
      <c r="D467" s="329"/>
      <c r="E467" s="329"/>
      <c r="F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  <c r="R467" s="329"/>
      <c r="S467" s="329"/>
      <c r="T467" s="329"/>
      <c r="U467" s="329"/>
      <c r="V467" s="329"/>
      <c r="W467" s="329"/>
      <c r="X467" s="329"/>
      <c r="Y467" s="329"/>
      <c r="Z467" s="329"/>
      <c r="AA467" s="329"/>
      <c r="AB467" s="329"/>
      <c r="AC467" s="329"/>
      <c r="AD467" s="329"/>
      <c r="AE467" s="329"/>
      <c r="AF467" s="329"/>
      <c r="AG467" s="329"/>
      <c r="AH467" s="329"/>
      <c r="AI467" s="329"/>
      <c r="AJ467" s="329"/>
      <c r="AK467" s="329"/>
      <c r="AL467" s="329"/>
      <c r="AM467" s="329"/>
      <c r="AN467" s="329"/>
      <c r="AO467" s="329"/>
      <c r="AP467" s="329"/>
      <c r="AQ467" s="329"/>
      <c r="AR467" s="329"/>
      <c r="AS467" s="254"/>
    </row>
    <row r="468" spans="1:45" s="241" customFormat="1" ht="35.25" customHeight="1">
      <c r="A468" s="318" t="s">
        <v>265</v>
      </c>
      <c r="B468" s="318" t="s">
        <v>344</v>
      </c>
      <c r="C468" s="317" t="s">
        <v>345</v>
      </c>
      <c r="D468" s="243" t="s">
        <v>287</v>
      </c>
      <c r="E468" s="243">
        <f>E472+E476+E480+E484+E488+E492+E496+E500+E504+E508+E512+E532+E516+E520+E524</f>
        <v>470</v>
      </c>
      <c r="F468" s="243">
        <f t="shared" ref="F468:F469" si="1362">F472+F476+F480+F484+F488+F492+F496+F500+F504+F508+F512+F532+F516+F520+F524+F528</f>
        <v>80</v>
      </c>
      <c r="G468" s="243">
        <f t="shared" si="646"/>
        <v>17.021276595744681</v>
      </c>
      <c r="H468" s="243">
        <f t="shared" ref="H468:I471" si="1363">H472+H476+H480+H484+H488+H492+H496+H500+H504+H508+H512+H532+H516+H520+H524</f>
        <v>0</v>
      </c>
      <c r="I468" s="243">
        <f t="shared" si="1363"/>
        <v>0</v>
      </c>
      <c r="J468" s="243" t="e">
        <f t="shared" ref="J468:J539" si="1364">(I468/H468)*100</f>
        <v>#DIV/0!</v>
      </c>
      <c r="K468" s="243">
        <f t="shared" ref="K468:L471" si="1365">K472+K476+K480+K484+K488+K492+K496+K500+K504+K508+K512+K532+K516+K520+K524</f>
        <v>30</v>
      </c>
      <c r="L468" s="243">
        <f t="shared" si="1365"/>
        <v>30</v>
      </c>
      <c r="M468" s="243">
        <f t="shared" ref="M468:M539" si="1366">(L468/K468)*100</f>
        <v>100</v>
      </c>
      <c r="N468" s="243">
        <f t="shared" ref="N468:O471" si="1367">N472+N476+N480+N484+N488+N492+N496+N500+N504+N508+N512+N532+N516+N520+N524</f>
        <v>0</v>
      </c>
      <c r="O468" s="243">
        <f t="shared" si="1367"/>
        <v>10</v>
      </c>
      <c r="P468" s="243" t="e">
        <f t="shared" ref="P468:P539" si="1368">(O468/N468)*100</f>
        <v>#DIV/0!</v>
      </c>
      <c r="Q468" s="243">
        <f t="shared" ref="Q468:R471" si="1369">Q472+Q476+Q480+Q484+Q488+Q492+Q496+Q500+Q504+Q508+Q512+Q532+Q516+Q520+Q524</f>
        <v>0</v>
      </c>
      <c r="R468" s="243">
        <f t="shared" si="1369"/>
        <v>0</v>
      </c>
      <c r="S468" s="243" t="e">
        <f t="shared" ref="S468:S539" si="1370">(R468/Q468)*100</f>
        <v>#DIV/0!</v>
      </c>
      <c r="T468" s="243">
        <f t="shared" ref="T468:U471" si="1371">T472+T476+T480+T484+T488+T492+T496+T500+T504+T508+T512+T532+T516+T520+T524</f>
        <v>40</v>
      </c>
      <c r="U468" s="243">
        <f t="shared" si="1371"/>
        <v>0</v>
      </c>
      <c r="V468" s="243">
        <f t="shared" ref="V468:V539" si="1372">(U468/T468)*100</f>
        <v>0</v>
      </c>
      <c r="W468" s="243">
        <f>W472+W476+W480+W484+W488+W492+W496+W500+W504+W508+W512+W532+W516+W520+W524</f>
        <v>0</v>
      </c>
      <c r="X468" s="243">
        <f t="shared" ref="X468:X469" si="1373">X472+X476+X480+X484+X488+X492+X496+X500+X504+X508+X512+X532+X516+X520+X524+X528</f>
        <v>40</v>
      </c>
      <c r="Y468" s="243" t="e">
        <f t="shared" ref="Y468:Y539" si="1374">(X468/W468)*100</f>
        <v>#DIV/0!</v>
      </c>
      <c r="Z468" s="243">
        <f t="shared" ref="Z468:AA471" si="1375">Z472+Z476+Z480+Z484+Z488+Z492+Z496+Z500+Z504+Z508+Z512+Z532+Z516+Z520+Z524</f>
        <v>0</v>
      </c>
      <c r="AA468" s="243">
        <f t="shared" si="1375"/>
        <v>0</v>
      </c>
      <c r="AB468" s="243" t="e">
        <f t="shared" si="588"/>
        <v>#DIV/0!</v>
      </c>
      <c r="AC468" s="243">
        <f t="shared" ref="AC468:AD471" si="1376">AC472+AC476+AC480+AC484+AC488+AC492+AC496+AC500+AC504+AC508+AC512+AC532+AC516+AC520+AC524</f>
        <v>0</v>
      </c>
      <c r="AD468" s="243">
        <f t="shared" si="1376"/>
        <v>0</v>
      </c>
      <c r="AE468" s="243" t="e">
        <f t="shared" ref="AE468:AE539" si="1377">(AD468/AC468)*100</f>
        <v>#DIV/0!</v>
      </c>
      <c r="AF468" s="243">
        <f t="shared" ref="AF468:AG471" si="1378">AF472+AF476+AF480+AF484+AF488+AF492+AF496+AF500+AF504+AF508+AF512+AF532+AF516+AF520+AF524</f>
        <v>0</v>
      </c>
      <c r="AG468" s="243">
        <f t="shared" si="1378"/>
        <v>0</v>
      </c>
      <c r="AH468" s="243" t="e">
        <f t="shared" ref="AH468:AH539" si="1379">(AG468/AF468)*100</f>
        <v>#DIV/0!</v>
      </c>
      <c r="AI468" s="243">
        <f t="shared" ref="AI468:AJ471" si="1380">AI472+AI476+AI480+AI484+AI488+AI492+AI496+AI500+AI504+AI508+AI512+AI532+AI516+AI520+AI524</f>
        <v>30</v>
      </c>
      <c r="AJ468" s="243">
        <f t="shared" si="1380"/>
        <v>0</v>
      </c>
      <c r="AK468" s="243">
        <f t="shared" ref="AK468:AK539" si="1381">(AJ468/AI468)*100</f>
        <v>0</v>
      </c>
      <c r="AL468" s="243">
        <f t="shared" ref="AL468:AM471" si="1382">AL472+AL476+AL480+AL484+AL488+AL492+AL496+AL500+AL504+AL508+AL512+AL532+AL516+AL520+AL524</f>
        <v>30</v>
      </c>
      <c r="AM468" s="243">
        <f t="shared" si="1382"/>
        <v>0</v>
      </c>
      <c r="AN468" s="243">
        <f t="shared" ref="AN468:AN539" si="1383">(AM468/AL468)*100</f>
        <v>0</v>
      </c>
      <c r="AO468" s="243">
        <f t="shared" ref="AO468:AP471" si="1384">AO472+AO476+AO480+AO484+AO488+AO492+AO496+AO500+AO504+AO508+AO512+AO532+AO516+AO520+AO524</f>
        <v>340</v>
      </c>
      <c r="AP468" s="243">
        <f t="shared" si="1384"/>
        <v>0</v>
      </c>
      <c r="AQ468" s="243">
        <f t="shared" ref="AQ468:AQ539" si="1385">(AP468/AO468)*100</f>
        <v>0</v>
      </c>
      <c r="AR468" s="252"/>
      <c r="AS468" s="254"/>
    </row>
    <row r="469" spans="1:45" s="241" customFormat="1" ht="35.25" customHeight="1">
      <c r="A469" s="318"/>
      <c r="B469" s="318"/>
      <c r="C469" s="317"/>
      <c r="D469" s="243" t="s">
        <v>2</v>
      </c>
      <c r="E469" s="243">
        <f>E473+E477+E481+E485+E489+E493+E497+E501+E505+E509+E513+E533+E517+E521+E525</f>
        <v>320</v>
      </c>
      <c r="F469" s="243">
        <f t="shared" si="1362"/>
        <v>0</v>
      </c>
      <c r="G469" s="243">
        <f t="shared" si="646"/>
        <v>0</v>
      </c>
      <c r="H469" s="243">
        <f t="shared" si="1363"/>
        <v>0</v>
      </c>
      <c r="I469" s="243">
        <f t="shared" si="1363"/>
        <v>0</v>
      </c>
      <c r="J469" s="243" t="e">
        <f t="shared" si="1364"/>
        <v>#DIV/0!</v>
      </c>
      <c r="K469" s="243">
        <f t="shared" si="1365"/>
        <v>0</v>
      </c>
      <c r="L469" s="243">
        <f t="shared" si="1365"/>
        <v>0</v>
      </c>
      <c r="M469" s="243" t="e">
        <f t="shared" si="1366"/>
        <v>#DIV/0!</v>
      </c>
      <c r="N469" s="243">
        <f t="shared" si="1367"/>
        <v>0</v>
      </c>
      <c r="O469" s="243">
        <f t="shared" si="1367"/>
        <v>0</v>
      </c>
      <c r="P469" s="243" t="e">
        <f t="shared" si="1368"/>
        <v>#DIV/0!</v>
      </c>
      <c r="Q469" s="243">
        <f t="shared" si="1369"/>
        <v>0</v>
      </c>
      <c r="R469" s="243">
        <f t="shared" si="1369"/>
        <v>0</v>
      </c>
      <c r="S469" s="243" t="e">
        <f t="shared" si="1370"/>
        <v>#DIV/0!</v>
      </c>
      <c r="T469" s="243">
        <f t="shared" si="1371"/>
        <v>0</v>
      </c>
      <c r="U469" s="243">
        <f t="shared" si="1371"/>
        <v>0</v>
      </c>
      <c r="V469" s="243" t="e">
        <f t="shared" si="1372"/>
        <v>#DIV/0!</v>
      </c>
      <c r="W469" s="243">
        <f>W473+W477+W481+W485+W489+W493+W497+W501+W505+W509+W513+W533+W517+W521+W525</f>
        <v>0</v>
      </c>
      <c r="X469" s="243">
        <f t="shared" si="1373"/>
        <v>0</v>
      </c>
      <c r="Y469" s="243" t="e">
        <f t="shared" si="1374"/>
        <v>#DIV/0!</v>
      </c>
      <c r="Z469" s="243">
        <f t="shared" si="1375"/>
        <v>0</v>
      </c>
      <c r="AA469" s="243">
        <f t="shared" si="1375"/>
        <v>0</v>
      </c>
      <c r="AB469" s="243" t="e">
        <f t="shared" si="588"/>
        <v>#DIV/0!</v>
      </c>
      <c r="AC469" s="243">
        <f t="shared" si="1376"/>
        <v>0</v>
      </c>
      <c r="AD469" s="243">
        <f t="shared" si="1376"/>
        <v>0</v>
      </c>
      <c r="AE469" s="243" t="e">
        <f t="shared" si="1377"/>
        <v>#DIV/0!</v>
      </c>
      <c r="AF469" s="243">
        <f t="shared" si="1378"/>
        <v>0</v>
      </c>
      <c r="AG469" s="243">
        <f t="shared" si="1378"/>
        <v>0</v>
      </c>
      <c r="AH469" s="243" t="e">
        <f t="shared" si="1379"/>
        <v>#DIV/0!</v>
      </c>
      <c r="AI469" s="243">
        <f t="shared" si="1380"/>
        <v>0</v>
      </c>
      <c r="AJ469" s="243">
        <f t="shared" si="1380"/>
        <v>0</v>
      </c>
      <c r="AK469" s="243" t="e">
        <f t="shared" si="1381"/>
        <v>#DIV/0!</v>
      </c>
      <c r="AL469" s="243">
        <f t="shared" si="1382"/>
        <v>0</v>
      </c>
      <c r="AM469" s="243">
        <f t="shared" si="1382"/>
        <v>0</v>
      </c>
      <c r="AN469" s="243" t="e">
        <f t="shared" si="1383"/>
        <v>#DIV/0!</v>
      </c>
      <c r="AO469" s="243">
        <f t="shared" si="1384"/>
        <v>320</v>
      </c>
      <c r="AP469" s="243">
        <f t="shared" si="1384"/>
        <v>0</v>
      </c>
      <c r="AQ469" s="243">
        <f t="shared" si="1385"/>
        <v>0</v>
      </c>
      <c r="AR469" s="252"/>
      <c r="AS469" s="254"/>
    </row>
    <row r="470" spans="1:45" s="241" customFormat="1" ht="35.25" customHeight="1">
      <c r="A470" s="318"/>
      <c r="B470" s="318"/>
      <c r="C470" s="317"/>
      <c r="D470" s="243" t="s">
        <v>43</v>
      </c>
      <c r="E470" s="243">
        <f>E474+E478+E482+E486+E490+E494+E498+E502+E506+E510+E514+E534+E518+E522+E526</f>
        <v>150</v>
      </c>
      <c r="F470" s="243">
        <f>F474+F478+F482+F486+F490+F494+F498+F502+F506+F510+F514+F534+F518+F522+F526+F530</f>
        <v>80</v>
      </c>
      <c r="G470" s="243">
        <f t="shared" si="646"/>
        <v>53.333333333333336</v>
      </c>
      <c r="H470" s="243">
        <f t="shared" si="1363"/>
        <v>0</v>
      </c>
      <c r="I470" s="243">
        <f t="shared" si="1363"/>
        <v>0</v>
      </c>
      <c r="J470" s="243" t="e">
        <f t="shared" si="1364"/>
        <v>#DIV/0!</v>
      </c>
      <c r="K470" s="243">
        <f t="shared" si="1365"/>
        <v>30</v>
      </c>
      <c r="L470" s="243">
        <f t="shared" si="1365"/>
        <v>30</v>
      </c>
      <c r="M470" s="243">
        <f t="shared" si="1366"/>
        <v>100</v>
      </c>
      <c r="N470" s="243">
        <f t="shared" si="1367"/>
        <v>0</v>
      </c>
      <c r="O470" s="243">
        <f t="shared" si="1367"/>
        <v>10</v>
      </c>
      <c r="P470" s="243" t="e">
        <f t="shared" si="1368"/>
        <v>#DIV/0!</v>
      </c>
      <c r="Q470" s="243">
        <f t="shared" si="1369"/>
        <v>0</v>
      </c>
      <c r="R470" s="243">
        <f t="shared" si="1369"/>
        <v>0</v>
      </c>
      <c r="S470" s="243" t="e">
        <f t="shared" si="1370"/>
        <v>#DIV/0!</v>
      </c>
      <c r="T470" s="243">
        <f t="shared" si="1371"/>
        <v>40</v>
      </c>
      <c r="U470" s="243">
        <f t="shared" si="1371"/>
        <v>0</v>
      </c>
      <c r="V470" s="243">
        <f t="shared" si="1372"/>
        <v>0</v>
      </c>
      <c r="W470" s="243">
        <f>W474+W478+W482+W486+W490+W494+W498+W502+W506+W510+W514+W534+W518+W522+W526</f>
        <v>0</v>
      </c>
      <c r="X470" s="243">
        <f>X474+X478+X482+X486+X490+X494+X498+X502+X506+X510+X514+X534+X518+X522+X526+X530</f>
        <v>40</v>
      </c>
      <c r="Y470" s="243" t="e">
        <f t="shared" si="1374"/>
        <v>#DIV/0!</v>
      </c>
      <c r="Z470" s="243">
        <f t="shared" si="1375"/>
        <v>0</v>
      </c>
      <c r="AA470" s="243">
        <f t="shared" si="1375"/>
        <v>0</v>
      </c>
      <c r="AB470" s="243" t="e">
        <f t="shared" si="588"/>
        <v>#DIV/0!</v>
      </c>
      <c r="AC470" s="243">
        <f t="shared" si="1376"/>
        <v>0</v>
      </c>
      <c r="AD470" s="243">
        <f t="shared" si="1376"/>
        <v>0</v>
      </c>
      <c r="AE470" s="243" t="e">
        <f t="shared" si="1377"/>
        <v>#DIV/0!</v>
      </c>
      <c r="AF470" s="243">
        <f t="shared" si="1378"/>
        <v>0</v>
      </c>
      <c r="AG470" s="243">
        <f t="shared" si="1378"/>
        <v>0</v>
      </c>
      <c r="AH470" s="243" t="e">
        <f t="shared" si="1379"/>
        <v>#DIV/0!</v>
      </c>
      <c r="AI470" s="243">
        <f t="shared" si="1380"/>
        <v>30</v>
      </c>
      <c r="AJ470" s="243">
        <f t="shared" si="1380"/>
        <v>0</v>
      </c>
      <c r="AK470" s="243">
        <f t="shared" si="1381"/>
        <v>0</v>
      </c>
      <c r="AL470" s="243">
        <f t="shared" si="1382"/>
        <v>30</v>
      </c>
      <c r="AM470" s="243">
        <f t="shared" si="1382"/>
        <v>0</v>
      </c>
      <c r="AN470" s="243">
        <f t="shared" si="1383"/>
        <v>0</v>
      </c>
      <c r="AO470" s="243">
        <f t="shared" si="1384"/>
        <v>20</v>
      </c>
      <c r="AP470" s="243">
        <f t="shared" si="1384"/>
        <v>0</v>
      </c>
      <c r="AQ470" s="243">
        <f t="shared" si="1385"/>
        <v>0</v>
      </c>
      <c r="AR470" s="252"/>
      <c r="AS470" s="254"/>
    </row>
    <row r="471" spans="1:45" s="241" customFormat="1" ht="35.25" customHeight="1">
      <c r="A471" s="318"/>
      <c r="B471" s="318"/>
      <c r="C471" s="317"/>
      <c r="D471" s="243" t="s">
        <v>288</v>
      </c>
      <c r="E471" s="243">
        <f>E475+E479+E483+E487+E491+E495+E499+E503+E507+E511+E515+E535+E519+E523+E527</f>
        <v>0</v>
      </c>
      <c r="F471" s="243">
        <f>F475+F479+F483+F487+F491+F495+F499+F503+F507+F511+F515+F535+F519+F523+F527</f>
        <v>0</v>
      </c>
      <c r="G471" s="243" t="e">
        <f t="shared" si="646"/>
        <v>#DIV/0!</v>
      </c>
      <c r="H471" s="243">
        <f t="shared" si="1363"/>
        <v>0</v>
      </c>
      <c r="I471" s="243">
        <f t="shared" si="1363"/>
        <v>0</v>
      </c>
      <c r="J471" s="243" t="e">
        <f t="shared" si="1364"/>
        <v>#DIV/0!</v>
      </c>
      <c r="K471" s="243">
        <f t="shared" si="1365"/>
        <v>0</v>
      </c>
      <c r="L471" s="243">
        <f t="shared" si="1365"/>
        <v>0</v>
      </c>
      <c r="M471" s="243" t="e">
        <f t="shared" si="1366"/>
        <v>#DIV/0!</v>
      </c>
      <c r="N471" s="243">
        <f t="shared" si="1367"/>
        <v>0</v>
      </c>
      <c r="O471" s="243">
        <f t="shared" si="1367"/>
        <v>0</v>
      </c>
      <c r="P471" s="243" t="e">
        <f t="shared" si="1368"/>
        <v>#DIV/0!</v>
      </c>
      <c r="Q471" s="243">
        <f t="shared" si="1369"/>
        <v>0</v>
      </c>
      <c r="R471" s="243">
        <f t="shared" si="1369"/>
        <v>0</v>
      </c>
      <c r="S471" s="243" t="e">
        <f t="shared" si="1370"/>
        <v>#DIV/0!</v>
      </c>
      <c r="T471" s="243">
        <f t="shared" si="1371"/>
        <v>0</v>
      </c>
      <c r="U471" s="243">
        <f t="shared" si="1371"/>
        <v>0</v>
      </c>
      <c r="V471" s="243" t="e">
        <f t="shared" si="1372"/>
        <v>#DIV/0!</v>
      </c>
      <c r="W471" s="243">
        <f>W475+W479+W483+W487+W491+W495+W499+W503+W507+W511+W515+W535+W519+W523+W527</f>
        <v>0</v>
      </c>
      <c r="X471" s="243">
        <f>X475+X479+X483+X487+X491+X495+X499+X503+X507+X511+X515+X535+X519+X523+X527</f>
        <v>0</v>
      </c>
      <c r="Y471" s="243" t="e">
        <f t="shared" si="1374"/>
        <v>#DIV/0!</v>
      </c>
      <c r="Z471" s="243">
        <f t="shared" si="1375"/>
        <v>0</v>
      </c>
      <c r="AA471" s="243">
        <f t="shared" si="1375"/>
        <v>0</v>
      </c>
      <c r="AB471" s="243" t="e">
        <f t="shared" si="588"/>
        <v>#DIV/0!</v>
      </c>
      <c r="AC471" s="243">
        <f t="shared" si="1376"/>
        <v>0</v>
      </c>
      <c r="AD471" s="243">
        <f t="shared" si="1376"/>
        <v>0</v>
      </c>
      <c r="AE471" s="243" t="e">
        <f t="shared" si="1377"/>
        <v>#DIV/0!</v>
      </c>
      <c r="AF471" s="243">
        <f t="shared" si="1378"/>
        <v>0</v>
      </c>
      <c r="AG471" s="243">
        <f t="shared" si="1378"/>
        <v>0</v>
      </c>
      <c r="AH471" s="243" t="e">
        <f t="shared" si="1379"/>
        <v>#DIV/0!</v>
      </c>
      <c r="AI471" s="243">
        <f t="shared" si="1380"/>
        <v>0</v>
      </c>
      <c r="AJ471" s="243">
        <f t="shared" si="1380"/>
        <v>0</v>
      </c>
      <c r="AK471" s="243" t="e">
        <f t="shared" si="1381"/>
        <v>#DIV/0!</v>
      </c>
      <c r="AL471" s="243">
        <f t="shared" si="1382"/>
        <v>0</v>
      </c>
      <c r="AM471" s="243">
        <f t="shared" si="1382"/>
        <v>0</v>
      </c>
      <c r="AN471" s="243" t="e">
        <f t="shared" si="1383"/>
        <v>#DIV/0!</v>
      </c>
      <c r="AO471" s="243">
        <f t="shared" si="1384"/>
        <v>0</v>
      </c>
      <c r="AP471" s="243">
        <f t="shared" si="1384"/>
        <v>0</v>
      </c>
      <c r="AQ471" s="243" t="e">
        <f t="shared" si="1385"/>
        <v>#DIV/0!</v>
      </c>
      <c r="AR471" s="252"/>
      <c r="AS471" s="254"/>
    </row>
    <row r="472" spans="1:45" s="241" customFormat="1" ht="45.75" hidden="1" customHeight="1">
      <c r="A472" s="314" t="s">
        <v>1</v>
      </c>
      <c r="B472" s="314" t="s">
        <v>346</v>
      </c>
      <c r="C472" s="317"/>
      <c r="D472" s="243" t="s">
        <v>287</v>
      </c>
      <c r="E472" s="243">
        <f>E473+E474+E475</f>
        <v>0</v>
      </c>
      <c r="F472" s="243">
        <f t="shared" ref="F472:AP472" si="1386">F473+F474+F475</f>
        <v>0</v>
      </c>
      <c r="G472" s="243" t="e">
        <f t="shared" si="646"/>
        <v>#DIV/0!</v>
      </c>
      <c r="H472" s="243">
        <f t="shared" si="1386"/>
        <v>0</v>
      </c>
      <c r="I472" s="243">
        <f t="shared" si="1386"/>
        <v>0</v>
      </c>
      <c r="J472" s="243" t="e">
        <f t="shared" si="1364"/>
        <v>#DIV/0!</v>
      </c>
      <c r="K472" s="243">
        <f t="shared" ref="K472" si="1387">K473+K474+K475</f>
        <v>0</v>
      </c>
      <c r="L472" s="243">
        <f t="shared" si="1386"/>
        <v>0</v>
      </c>
      <c r="M472" s="243" t="e">
        <f t="shared" si="1366"/>
        <v>#DIV/0!</v>
      </c>
      <c r="N472" s="243">
        <f t="shared" ref="N472" si="1388">N473+N474+N475</f>
        <v>0</v>
      </c>
      <c r="O472" s="243">
        <f t="shared" si="1386"/>
        <v>0</v>
      </c>
      <c r="P472" s="243" t="e">
        <f t="shared" si="1368"/>
        <v>#DIV/0!</v>
      </c>
      <c r="Q472" s="243">
        <f t="shared" si="1386"/>
        <v>0</v>
      </c>
      <c r="R472" s="243">
        <f t="shared" si="1386"/>
        <v>0</v>
      </c>
      <c r="S472" s="243" t="e">
        <f t="shared" si="1370"/>
        <v>#DIV/0!</v>
      </c>
      <c r="T472" s="243">
        <f t="shared" si="1386"/>
        <v>0</v>
      </c>
      <c r="U472" s="243">
        <f t="shared" si="1386"/>
        <v>0</v>
      </c>
      <c r="V472" s="243" t="e">
        <f t="shared" si="1372"/>
        <v>#DIV/0!</v>
      </c>
      <c r="W472" s="243">
        <f t="shared" si="1386"/>
        <v>0</v>
      </c>
      <c r="X472" s="243">
        <f t="shared" si="1386"/>
        <v>0</v>
      </c>
      <c r="Y472" s="243" t="e">
        <f t="shared" si="1374"/>
        <v>#DIV/0!</v>
      </c>
      <c r="Z472" s="243">
        <f t="shared" si="1386"/>
        <v>0</v>
      </c>
      <c r="AA472" s="243">
        <f t="shared" si="1386"/>
        <v>0</v>
      </c>
      <c r="AB472" s="243" t="e">
        <f t="shared" si="588"/>
        <v>#DIV/0!</v>
      </c>
      <c r="AC472" s="243">
        <f t="shared" si="1386"/>
        <v>0</v>
      </c>
      <c r="AD472" s="243">
        <f t="shared" si="1386"/>
        <v>0</v>
      </c>
      <c r="AE472" s="243" t="e">
        <f t="shared" si="1377"/>
        <v>#DIV/0!</v>
      </c>
      <c r="AF472" s="243">
        <f t="shared" si="1386"/>
        <v>0</v>
      </c>
      <c r="AG472" s="243">
        <f t="shared" si="1386"/>
        <v>0</v>
      </c>
      <c r="AH472" s="243" t="e">
        <f t="shared" si="1379"/>
        <v>#DIV/0!</v>
      </c>
      <c r="AI472" s="243">
        <f t="shared" si="1386"/>
        <v>0</v>
      </c>
      <c r="AJ472" s="243">
        <f t="shared" si="1386"/>
        <v>0</v>
      </c>
      <c r="AK472" s="243" t="e">
        <f t="shared" si="1381"/>
        <v>#DIV/0!</v>
      </c>
      <c r="AL472" s="243">
        <f t="shared" si="1386"/>
        <v>0</v>
      </c>
      <c r="AM472" s="243">
        <f t="shared" si="1386"/>
        <v>0</v>
      </c>
      <c r="AN472" s="243" t="e">
        <f t="shared" si="1383"/>
        <v>#DIV/0!</v>
      </c>
      <c r="AO472" s="243">
        <f t="shared" si="1386"/>
        <v>0</v>
      </c>
      <c r="AP472" s="243">
        <f t="shared" si="1386"/>
        <v>0</v>
      </c>
      <c r="AQ472" s="243" t="e">
        <f t="shared" si="1385"/>
        <v>#DIV/0!</v>
      </c>
      <c r="AR472" s="252"/>
      <c r="AS472" s="254"/>
    </row>
    <row r="473" spans="1:45" s="241" customFormat="1" ht="31.2" hidden="1">
      <c r="A473" s="315"/>
      <c r="B473" s="315"/>
      <c r="C473" s="317"/>
      <c r="D473" s="243" t="s">
        <v>2</v>
      </c>
      <c r="E473" s="243">
        <f t="shared" ref="E473:F475" si="1389">H473+K473+N473+Q473+T473+W473+Z473+AC473+AF473+AI473+AL473+AO473</f>
        <v>0</v>
      </c>
      <c r="F473" s="243">
        <f t="shared" si="1389"/>
        <v>0</v>
      </c>
      <c r="G473" s="243" t="e">
        <f t="shared" si="646"/>
        <v>#DIV/0!</v>
      </c>
      <c r="H473" s="252">
        <v>0</v>
      </c>
      <c r="I473" s="252">
        <v>0</v>
      </c>
      <c r="J473" s="243" t="e">
        <f t="shared" si="1364"/>
        <v>#DIV/0!</v>
      </c>
      <c r="K473" s="252">
        <v>0</v>
      </c>
      <c r="L473" s="252">
        <v>0</v>
      </c>
      <c r="M473" s="243" t="e">
        <f t="shared" si="1366"/>
        <v>#DIV/0!</v>
      </c>
      <c r="N473" s="252">
        <v>0</v>
      </c>
      <c r="O473" s="252">
        <v>0</v>
      </c>
      <c r="P473" s="243" t="e">
        <f t="shared" si="1368"/>
        <v>#DIV/0!</v>
      </c>
      <c r="Q473" s="252">
        <v>0</v>
      </c>
      <c r="R473" s="252">
        <v>0</v>
      </c>
      <c r="S473" s="243" t="e">
        <f t="shared" si="1370"/>
        <v>#DIV/0!</v>
      </c>
      <c r="T473" s="252">
        <v>0</v>
      </c>
      <c r="U473" s="252">
        <v>0</v>
      </c>
      <c r="V473" s="243" t="e">
        <f t="shared" si="1372"/>
        <v>#DIV/0!</v>
      </c>
      <c r="W473" s="252">
        <v>0</v>
      </c>
      <c r="X473" s="252">
        <v>0</v>
      </c>
      <c r="Y473" s="243" t="e">
        <f t="shared" si="1374"/>
        <v>#DIV/0!</v>
      </c>
      <c r="Z473" s="252">
        <v>0</v>
      </c>
      <c r="AA473" s="252">
        <v>0</v>
      </c>
      <c r="AB473" s="243" t="e">
        <f t="shared" si="588"/>
        <v>#DIV/0!</v>
      </c>
      <c r="AC473" s="252">
        <v>0</v>
      </c>
      <c r="AD473" s="252">
        <v>0</v>
      </c>
      <c r="AE473" s="243" t="e">
        <f t="shared" si="1377"/>
        <v>#DIV/0!</v>
      </c>
      <c r="AF473" s="252">
        <v>0</v>
      </c>
      <c r="AG473" s="252">
        <v>0</v>
      </c>
      <c r="AH473" s="243" t="e">
        <f t="shared" si="1379"/>
        <v>#DIV/0!</v>
      </c>
      <c r="AI473" s="252">
        <v>0</v>
      </c>
      <c r="AJ473" s="252">
        <v>0</v>
      </c>
      <c r="AK473" s="243" t="e">
        <f t="shared" si="1381"/>
        <v>#DIV/0!</v>
      </c>
      <c r="AL473" s="252">
        <v>0</v>
      </c>
      <c r="AM473" s="252">
        <v>0</v>
      </c>
      <c r="AN473" s="243" t="e">
        <f t="shared" si="1383"/>
        <v>#DIV/0!</v>
      </c>
      <c r="AO473" s="252">
        <v>0</v>
      </c>
      <c r="AP473" s="252">
        <v>0</v>
      </c>
      <c r="AQ473" s="243" t="e">
        <f t="shared" si="1385"/>
        <v>#DIV/0!</v>
      </c>
      <c r="AR473" s="252"/>
      <c r="AS473" s="254"/>
    </row>
    <row r="474" spans="1:45" s="241" customFormat="1" ht="16.05" hidden="1" customHeight="1">
      <c r="A474" s="315"/>
      <c r="B474" s="315"/>
      <c r="C474" s="317"/>
      <c r="D474" s="243" t="s">
        <v>43</v>
      </c>
      <c r="E474" s="243">
        <f t="shared" si="1389"/>
        <v>0</v>
      </c>
      <c r="F474" s="243">
        <f t="shared" si="1389"/>
        <v>0</v>
      </c>
      <c r="G474" s="243" t="e">
        <f t="shared" si="646"/>
        <v>#DIV/0!</v>
      </c>
      <c r="H474" s="252">
        <v>0</v>
      </c>
      <c r="I474" s="252">
        <v>0</v>
      </c>
      <c r="J474" s="243" t="e">
        <f t="shared" si="1364"/>
        <v>#DIV/0!</v>
      </c>
      <c r="K474" s="252">
        <v>0</v>
      </c>
      <c r="L474" s="252">
        <v>0</v>
      </c>
      <c r="M474" s="243" t="e">
        <f t="shared" si="1366"/>
        <v>#DIV/0!</v>
      </c>
      <c r="N474" s="252">
        <v>0</v>
      </c>
      <c r="O474" s="252">
        <v>0</v>
      </c>
      <c r="P474" s="243" t="e">
        <f t="shared" si="1368"/>
        <v>#DIV/0!</v>
      </c>
      <c r="Q474" s="252">
        <v>0</v>
      </c>
      <c r="R474" s="252">
        <v>0</v>
      </c>
      <c r="S474" s="243" t="e">
        <f t="shared" si="1370"/>
        <v>#DIV/0!</v>
      </c>
      <c r="T474" s="252">
        <v>0</v>
      </c>
      <c r="U474" s="252">
        <v>0</v>
      </c>
      <c r="V474" s="243" t="e">
        <f t="shared" si="1372"/>
        <v>#DIV/0!</v>
      </c>
      <c r="W474" s="252">
        <v>0</v>
      </c>
      <c r="X474" s="252">
        <v>0</v>
      </c>
      <c r="Y474" s="243" t="e">
        <f t="shared" si="1374"/>
        <v>#DIV/0!</v>
      </c>
      <c r="Z474" s="252">
        <v>0</v>
      </c>
      <c r="AA474" s="252">
        <v>0</v>
      </c>
      <c r="AB474" s="243" t="e">
        <f t="shared" si="588"/>
        <v>#DIV/0!</v>
      </c>
      <c r="AC474" s="252">
        <v>0</v>
      </c>
      <c r="AD474" s="252">
        <v>0</v>
      </c>
      <c r="AE474" s="243" t="e">
        <f t="shared" si="1377"/>
        <v>#DIV/0!</v>
      </c>
      <c r="AF474" s="252">
        <v>0</v>
      </c>
      <c r="AG474" s="252">
        <v>0</v>
      </c>
      <c r="AH474" s="243" t="e">
        <f t="shared" si="1379"/>
        <v>#DIV/0!</v>
      </c>
      <c r="AI474" s="252">
        <v>0</v>
      </c>
      <c r="AJ474" s="252">
        <v>0</v>
      </c>
      <c r="AK474" s="243" t="e">
        <f t="shared" si="1381"/>
        <v>#DIV/0!</v>
      </c>
      <c r="AL474" s="252">
        <v>0</v>
      </c>
      <c r="AM474" s="252">
        <v>0</v>
      </c>
      <c r="AN474" s="243" t="e">
        <f t="shared" si="1383"/>
        <v>#DIV/0!</v>
      </c>
      <c r="AO474" s="252">
        <v>0</v>
      </c>
      <c r="AP474" s="252">
        <v>0</v>
      </c>
      <c r="AQ474" s="243" t="e">
        <f t="shared" si="1385"/>
        <v>#DIV/0!</v>
      </c>
      <c r="AR474" s="252"/>
      <c r="AS474" s="254"/>
    </row>
    <row r="475" spans="1:45" s="241" customFormat="1" ht="46.5" hidden="1" customHeight="1">
      <c r="A475" s="316"/>
      <c r="B475" s="316"/>
      <c r="C475" s="317"/>
      <c r="D475" s="243" t="s">
        <v>288</v>
      </c>
      <c r="E475" s="243">
        <f t="shared" si="1389"/>
        <v>0</v>
      </c>
      <c r="F475" s="243">
        <f t="shared" si="1389"/>
        <v>0</v>
      </c>
      <c r="G475" s="243" t="e">
        <f t="shared" si="646"/>
        <v>#DIV/0!</v>
      </c>
      <c r="H475" s="252">
        <v>0</v>
      </c>
      <c r="I475" s="252">
        <v>0</v>
      </c>
      <c r="J475" s="243" t="e">
        <f t="shared" si="1364"/>
        <v>#DIV/0!</v>
      </c>
      <c r="K475" s="252">
        <v>0</v>
      </c>
      <c r="L475" s="252">
        <v>0</v>
      </c>
      <c r="M475" s="243" t="e">
        <f t="shared" si="1366"/>
        <v>#DIV/0!</v>
      </c>
      <c r="N475" s="252">
        <v>0</v>
      </c>
      <c r="O475" s="252">
        <v>0</v>
      </c>
      <c r="P475" s="243" t="e">
        <f t="shared" si="1368"/>
        <v>#DIV/0!</v>
      </c>
      <c r="Q475" s="252">
        <v>0</v>
      </c>
      <c r="R475" s="252">
        <v>0</v>
      </c>
      <c r="S475" s="243" t="e">
        <f t="shared" si="1370"/>
        <v>#DIV/0!</v>
      </c>
      <c r="T475" s="252">
        <v>0</v>
      </c>
      <c r="U475" s="252">
        <v>0</v>
      </c>
      <c r="V475" s="243" t="e">
        <f t="shared" si="1372"/>
        <v>#DIV/0!</v>
      </c>
      <c r="W475" s="252">
        <v>0</v>
      </c>
      <c r="X475" s="252">
        <v>0</v>
      </c>
      <c r="Y475" s="243" t="e">
        <f t="shared" si="1374"/>
        <v>#DIV/0!</v>
      </c>
      <c r="Z475" s="252">
        <v>0</v>
      </c>
      <c r="AA475" s="252">
        <v>0</v>
      </c>
      <c r="AB475" s="243" t="e">
        <f t="shared" si="588"/>
        <v>#DIV/0!</v>
      </c>
      <c r="AC475" s="252">
        <v>0</v>
      </c>
      <c r="AD475" s="252">
        <v>0</v>
      </c>
      <c r="AE475" s="243" t="e">
        <f t="shared" si="1377"/>
        <v>#DIV/0!</v>
      </c>
      <c r="AF475" s="252">
        <v>0</v>
      </c>
      <c r="AG475" s="252">
        <v>0</v>
      </c>
      <c r="AH475" s="243" t="e">
        <f t="shared" si="1379"/>
        <v>#DIV/0!</v>
      </c>
      <c r="AI475" s="252">
        <v>0</v>
      </c>
      <c r="AJ475" s="252">
        <v>0</v>
      </c>
      <c r="AK475" s="243" t="e">
        <f t="shared" si="1381"/>
        <v>#DIV/0!</v>
      </c>
      <c r="AL475" s="252">
        <v>0</v>
      </c>
      <c r="AM475" s="252">
        <v>0</v>
      </c>
      <c r="AN475" s="243" t="e">
        <f t="shared" si="1383"/>
        <v>#DIV/0!</v>
      </c>
      <c r="AO475" s="252">
        <v>0</v>
      </c>
      <c r="AP475" s="252">
        <v>0</v>
      </c>
      <c r="AQ475" s="243" t="e">
        <f t="shared" si="1385"/>
        <v>#DIV/0!</v>
      </c>
      <c r="AR475" s="252"/>
      <c r="AS475" s="254"/>
    </row>
    <row r="476" spans="1:45" s="241" customFormat="1" ht="33" hidden="1" customHeight="1">
      <c r="A476" s="314" t="s">
        <v>3</v>
      </c>
      <c r="B476" s="314" t="s">
        <v>347</v>
      </c>
      <c r="C476" s="317"/>
      <c r="D476" s="243" t="s">
        <v>287</v>
      </c>
      <c r="E476" s="243">
        <f>E477+E478+E479</f>
        <v>0</v>
      </c>
      <c r="F476" s="243">
        <f t="shared" ref="F476:AP476" si="1390">F477+F478+F479</f>
        <v>0</v>
      </c>
      <c r="G476" s="243" t="e">
        <f t="shared" si="646"/>
        <v>#DIV/0!</v>
      </c>
      <c r="H476" s="243">
        <f t="shared" si="1390"/>
        <v>0</v>
      </c>
      <c r="I476" s="243">
        <f t="shared" si="1390"/>
        <v>0</v>
      </c>
      <c r="J476" s="243" t="e">
        <f t="shared" si="1364"/>
        <v>#DIV/0!</v>
      </c>
      <c r="K476" s="243">
        <f t="shared" ref="K476" si="1391">K477+K478+K479</f>
        <v>0</v>
      </c>
      <c r="L476" s="243">
        <f t="shared" si="1390"/>
        <v>0</v>
      </c>
      <c r="M476" s="243" t="e">
        <f t="shared" si="1366"/>
        <v>#DIV/0!</v>
      </c>
      <c r="N476" s="243">
        <f t="shared" ref="N476" si="1392">N477+N478+N479</f>
        <v>0</v>
      </c>
      <c r="O476" s="243">
        <f t="shared" si="1390"/>
        <v>0</v>
      </c>
      <c r="P476" s="243" t="e">
        <f t="shared" si="1368"/>
        <v>#DIV/0!</v>
      </c>
      <c r="Q476" s="243">
        <f t="shared" si="1390"/>
        <v>0</v>
      </c>
      <c r="R476" s="243">
        <f t="shared" si="1390"/>
        <v>0</v>
      </c>
      <c r="S476" s="243" t="e">
        <f t="shared" si="1370"/>
        <v>#DIV/0!</v>
      </c>
      <c r="T476" s="243">
        <f t="shared" si="1390"/>
        <v>0</v>
      </c>
      <c r="U476" s="243">
        <f t="shared" si="1390"/>
        <v>0</v>
      </c>
      <c r="V476" s="243" t="e">
        <f t="shared" si="1372"/>
        <v>#DIV/0!</v>
      </c>
      <c r="W476" s="243">
        <f t="shared" si="1390"/>
        <v>0</v>
      </c>
      <c r="X476" s="243">
        <f t="shared" si="1390"/>
        <v>0</v>
      </c>
      <c r="Y476" s="243" t="e">
        <f t="shared" si="1374"/>
        <v>#DIV/0!</v>
      </c>
      <c r="Z476" s="243">
        <f t="shared" si="1390"/>
        <v>0</v>
      </c>
      <c r="AA476" s="243">
        <f t="shared" si="1390"/>
        <v>0</v>
      </c>
      <c r="AB476" s="243" t="e">
        <f t="shared" si="588"/>
        <v>#DIV/0!</v>
      </c>
      <c r="AC476" s="243">
        <f t="shared" si="1390"/>
        <v>0</v>
      </c>
      <c r="AD476" s="243">
        <f t="shared" si="1390"/>
        <v>0</v>
      </c>
      <c r="AE476" s="243" t="e">
        <f t="shared" si="1377"/>
        <v>#DIV/0!</v>
      </c>
      <c r="AF476" s="243">
        <f t="shared" si="1390"/>
        <v>0</v>
      </c>
      <c r="AG476" s="243">
        <f t="shared" si="1390"/>
        <v>0</v>
      </c>
      <c r="AH476" s="243" t="e">
        <f t="shared" si="1379"/>
        <v>#DIV/0!</v>
      </c>
      <c r="AI476" s="243">
        <f t="shared" si="1390"/>
        <v>0</v>
      </c>
      <c r="AJ476" s="243">
        <f t="shared" si="1390"/>
        <v>0</v>
      </c>
      <c r="AK476" s="243" t="e">
        <f t="shared" si="1381"/>
        <v>#DIV/0!</v>
      </c>
      <c r="AL476" s="243">
        <f t="shared" si="1390"/>
        <v>0</v>
      </c>
      <c r="AM476" s="243">
        <f t="shared" si="1390"/>
        <v>0</v>
      </c>
      <c r="AN476" s="243" t="e">
        <f t="shared" si="1383"/>
        <v>#DIV/0!</v>
      </c>
      <c r="AO476" s="243">
        <f t="shared" si="1390"/>
        <v>0</v>
      </c>
      <c r="AP476" s="243">
        <f t="shared" si="1390"/>
        <v>0</v>
      </c>
      <c r="AQ476" s="243" t="e">
        <f t="shared" si="1385"/>
        <v>#DIV/0!</v>
      </c>
      <c r="AR476" s="252"/>
      <c r="AS476" s="254"/>
    </row>
    <row r="477" spans="1:45" s="241" customFormat="1" ht="31.2" hidden="1">
      <c r="A477" s="315"/>
      <c r="B477" s="315"/>
      <c r="C477" s="317"/>
      <c r="D477" s="243" t="s">
        <v>2</v>
      </c>
      <c r="E477" s="243">
        <f t="shared" ref="E477:F479" si="1393">H477+K477+N477+Q477+T477+W477+Z477+AC477+AF477+AI477+AL477+AO477</f>
        <v>0</v>
      </c>
      <c r="F477" s="243">
        <f t="shared" si="1393"/>
        <v>0</v>
      </c>
      <c r="G477" s="243" t="e">
        <f t="shared" si="646"/>
        <v>#DIV/0!</v>
      </c>
      <c r="H477" s="252">
        <v>0</v>
      </c>
      <c r="I477" s="252">
        <v>0</v>
      </c>
      <c r="J477" s="243" t="e">
        <f t="shared" si="1364"/>
        <v>#DIV/0!</v>
      </c>
      <c r="K477" s="252">
        <v>0</v>
      </c>
      <c r="L477" s="252">
        <v>0</v>
      </c>
      <c r="M477" s="243" t="e">
        <f t="shared" si="1366"/>
        <v>#DIV/0!</v>
      </c>
      <c r="N477" s="252">
        <v>0</v>
      </c>
      <c r="O477" s="252">
        <v>0</v>
      </c>
      <c r="P477" s="243" t="e">
        <f t="shared" si="1368"/>
        <v>#DIV/0!</v>
      </c>
      <c r="Q477" s="252"/>
      <c r="R477" s="252"/>
      <c r="S477" s="243" t="e">
        <f t="shared" si="1370"/>
        <v>#DIV/0!</v>
      </c>
      <c r="T477" s="252">
        <v>0</v>
      </c>
      <c r="U477" s="252">
        <v>0</v>
      </c>
      <c r="V477" s="243" t="e">
        <f t="shared" si="1372"/>
        <v>#DIV/0!</v>
      </c>
      <c r="W477" s="252">
        <v>0</v>
      </c>
      <c r="X477" s="252">
        <v>0</v>
      </c>
      <c r="Y477" s="243" t="e">
        <f t="shared" si="1374"/>
        <v>#DIV/0!</v>
      </c>
      <c r="Z477" s="252">
        <v>0</v>
      </c>
      <c r="AA477" s="252">
        <v>0</v>
      </c>
      <c r="AB477" s="243" t="e">
        <f t="shared" si="588"/>
        <v>#DIV/0!</v>
      </c>
      <c r="AC477" s="252">
        <v>0</v>
      </c>
      <c r="AD477" s="252">
        <v>0</v>
      </c>
      <c r="AE477" s="243" t="e">
        <f t="shared" si="1377"/>
        <v>#DIV/0!</v>
      </c>
      <c r="AF477" s="252">
        <v>0</v>
      </c>
      <c r="AG477" s="252">
        <v>0</v>
      </c>
      <c r="AH477" s="243" t="e">
        <f t="shared" si="1379"/>
        <v>#DIV/0!</v>
      </c>
      <c r="AI477" s="252">
        <v>0</v>
      </c>
      <c r="AJ477" s="252">
        <v>0</v>
      </c>
      <c r="AK477" s="243" t="e">
        <f t="shared" si="1381"/>
        <v>#DIV/0!</v>
      </c>
      <c r="AL477" s="252">
        <v>0</v>
      </c>
      <c r="AM477" s="252">
        <v>0</v>
      </c>
      <c r="AN477" s="243" t="e">
        <f t="shared" si="1383"/>
        <v>#DIV/0!</v>
      </c>
      <c r="AO477" s="252">
        <v>0</v>
      </c>
      <c r="AP477" s="252">
        <v>0</v>
      </c>
      <c r="AQ477" s="243" t="e">
        <f t="shared" si="1385"/>
        <v>#DIV/0!</v>
      </c>
      <c r="AR477" s="252"/>
      <c r="AS477" s="254"/>
    </row>
    <row r="478" spans="1:45" s="241" customFormat="1" ht="15.6" hidden="1" customHeight="1">
      <c r="A478" s="315"/>
      <c r="B478" s="315"/>
      <c r="C478" s="317"/>
      <c r="D478" s="243" t="s">
        <v>43</v>
      </c>
      <c r="E478" s="243">
        <f t="shared" si="1393"/>
        <v>0</v>
      </c>
      <c r="F478" s="243">
        <f t="shared" si="1393"/>
        <v>0</v>
      </c>
      <c r="G478" s="243" t="e">
        <f t="shared" si="646"/>
        <v>#DIV/0!</v>
      </c>
      <c r="H478" s="252">
        <v>0</v>
      </c>
      <c r="I478" s="252">
        <v>0</v>
      </c>
      <c r="J478" s="243" t="e">
        <f t="shared" si="1364"/>
        <v>#DIV/0!</v>
      </c>
      <c r="K478" s="252">
        <v>0</v>
      </c>
      <c r="L478" s="252">
        <v>0</v>
      </c>
      <c r="M478" s="243" t="e">
        <f t="shared" si="1366"/>
        <v>#DIV/0!</v>
      </c>
      <c r="N478" s="252">
        <v>0</v>
      </c>
      <c r="O478" s="252">
        <v>0</v>
      </c>
      <c r="P478" s="243" t="e">
        <f t="shared" si="1368"/>
        <v>#DIV/0!</v>
      </c>
      <c r="Q478" s="252">
        <v>0</v>
      </c>
      <c r="R478" s="252">
        <v>0</v>
      </c>
      <c r="S478" s="243" t="e">
        <f t="shared" si="1370"/>
        <v>#DIV/0!</v>
      </c>
      <c r="T478" s="252">
        <v>0</v>
      </c>
      <c r="U478" s="252">
        <v>0</v>
      </c>
      <c r="V478" s="243" t="e">
        <f t="shared" si="1372"/>
        <v>#DIV/0!</v>
      </c>
      <c r="W478" s="252">
        <v>0</v>
      </c>
      <c r="X478" s="252">
        <v>0</v>
      </c>
      <c r="Y478" s="243" t="e">
        <f t="shared" si="1374"/>
        <v>#DIV/0!</v>
      </c>
      <c r="Z478" s="252">
        <v>0</v>
      </c>
      <c r="AA478" s="252">
        <v>0</v>
      </c>
      <c r="AB478" s="243" t="e">
        <f t="shared" si="588"/>
        <v>#DIV/0!</v>
      </c>
      <c r="AC478" s="252">
        <v>0</v>
      </c>
      <c r="AD478" s="252">
        <v>0</v>
      </c>
      <c r="AE478" s="243" t="e">
        <f t="shared" si="1377"/>
        <v>#DIV/0!</v>
      </c>
      <c r="AF478" s="252">
        <v>0</v>
      </c>
      <c r="AG478" s="252">
        <v>0</v>
      </c>
      <c r="AH478" s="243" t="e">
        <f t="shared" si="1379"/>
        <v>#DIV/0!</v>
      </c>
      <c r="AI478" s="252">
        <v>0</v>
      </c>
      <c r="AJ478" s="252">
        <v>0</v>
      </c>
      <c r="AK478" s="243" t="e">
        <f t="shared" si="1381"/>
        <v>#DIV/0!</v>
      </c>
      <c r="AL478" s="252">
        <v>0</v>
      </c>
      <c r="AM478" s="252">
        <v>0</v>
      </c>
      <c r="AN478" s="243" t="e">
        <f t="shared" si="1383"/>
        <v>#DIV/0!</v>
      </c>
      <c r="AO478" s="252">
        <v>0</v>
      </c>
      <c r="AP478" s="252">
        <v>0</v>
      </c>
      <c r="AQ478" s="243" t="e">
        <f t="shared" si="1385"/>
        <v>#DIV/0!</v>
      </c>
      <c r="AR478" s="252"/>
      <c r="AS478" s="254"/>
    </row>
    <row r="479" spans="1:45" s="241" customFormat="1" ht="31.2" hidden="1">
      <c r="A479" s="316"/>
      <c r="B479" s="316"/>
      <c r="C479" s="317"/>
      <c r="D479" s="243" t="s">
        <v>288</v>
      </c>
      <c r="E479" s="243">
        <f t="shared" si="1393"/>
        <v>0</v>
      </c>
      <c r="F479" s="243">
        <f t="shared" si="1393"/>
        <v>0</v>
      </c>
      <c r="G479" s="243" t="e">
        <f t="shared" si="646"/>
        <v>#DIV/0!</v>
      </c>
      <c r="H479" s="252">
        <v>0</v>
      </c>
      <c r="I479" s="252">
        <v>0</v>
      </c>
      <c r="J479" s="243" t="e">
        <f t="shared" si="1364"/>
        <v>#DIV/0!</v>
      </c>
      <c r="K479" s="252">
        <v>0</v>
      </c>
      <c r="L479" s="252">
        <v>0</v>
      </c>
      <c r="M479" s="243" t="e">
        <f t="shared" si="1366"/>
        <v>#DIV/0!</v>
      </c>
      <c r="N479" s="252">
        <v>0</v>
      </c>
      <c r="O479" s="252">
        <v>0</v>
      </c>
      <c r="P479" s="243" t="e">
        <f t="shared" si="1368"/>
        <v>#DIV/0!</v>
      </c>
      <c r="Q479" s="252"/>
      <c r="R479" s="252"/>
      <c r="S479" s="243" t="e">
        <f t="shared" si="1370"/>
        <v>#DIV/0!</v>
      </c>
      <c r="T479" s="252">
        <v>0</v>
      </c>
      <c r="U479" s="252">
        <v>0</v>
      </c>
      <c r="V479" s="243" t="e">
        <f t="shared" si="1372"/>
        <v>#DIV/0!</v>
      </c>
      <c r="W479" s="252">
        <v>0</v>
      </c>
      <c r="X479" s="252">
        <v>0</v>
      </c>
      <c r="Y479" s="243" t="e">
        <f t="shared" si="1374"/>
        <v>#DIV/0!</v>
      </c>
      <c r="Z479" s="252">
        <v>0</v>
      </c>
      <c r="AA479" s="252">
        <v>0</v>
      </c>
      <c r="AB479" s="243" t="e">
        <f t="shared" si="588"/>
        <v>#DIV/0!</v>
      </c>
      <c r="AC479" s="252">
        <v>0</v>
      </c>
      <c r="AD479" s="252">
        <v>0</v>
      </c>
      <c r="AE479" s="243" t="e">
        <f t="shared" si="1377"/>
        <v>#DIV/0!</v>
      </c>
      <c r="AF479" s="252">
        <v>0</v>
      </c>
      <c r="AG479" s="252">
        <v>0</v>
      </c>
      <c r="AH479" s="243" t="e">
        <f t="shared" si="1379"/>
        <v>#DIV/0!</v>
      </c>
      <c r="AI479" s="252">
        <v>0</v>
      </c>
      <c r="AJ479" s="252">
        <v>0</v>
      </c>
      <c r="AK479" s="243" t="e">
        <f t="shared" si="1381"/>
        <v>#DIV/0!</v>
      </c>
      <c r="AL479" s="252">
        <v>0</v>
      </c>
      <c r="AM479" s="252">
        <v>0</v>
      </c>
      <c r="AN479" s="243" t="e">
        <f t="shared" si="1383"/>
        <v>#DIV/0!</v>
      </c>
      <c r="AO479" s="252">
        <v>0</v>
      </c>
      <c r="AP479" s="252">
        <v>0</v>
      </c>
      <c r="AQ479" s="243" t="e">
        <f t="shared" si="1385"/>
        <v>#DIV/0!</v>
      </c>
      <c r="AR479" s="252"/>
      <c r="AS479" s="254"/>
    </row>
    <row r="480" spans="1:45" s="241" customFormat="1" ht="23.55" hidden="1" customHeight="1">
      <c r="A480" s="314" t="s">
        <v>4</v>
      </c>
      <c r="B480" s="314" t="s">
        <v>437</v>
      </c>
      <c r="C480" s="317"/>
      <c r="D480" s="243" t="s">
        <v>287</v>
      </c>
      <c r="E480" s="243">
        <f>E481+E482+E483</f>
        <v>0</v>
      </c>
      <c r="F480" s="243">
        <f t="shared" ref="F480:AP480" si="1394">F481+F482+F483</f>
        <v>0</v>
      </c>
      <c r="G480" s="243" t="e">
        <f t="shared" si="646"/>
        <v>#DIV/0!</v>
      </c>
      <c r="H480" s="243">
        <f t="shared" si="1394"/>
        <v>0</v>
      </c>
      <c r="I480" s="243">
        <f t="shared" si="1394"/>
        <v>0</v>
      </c>
      <c r="J480" s="243" t="e">
        <f t="shared" si="1364"/>
        <v>#DIV/0!</v>
      </c>
      <c r="K480" s="243">
        <f t="shared" ref="K480" si="1395">K481+K482+K483</f>
        <v>0</v>
      </c>
      <c r="L480" s="243">
        <f t="shared" si="1394"/>
        <v>0</v>
      </c>
      <c r="M480" s="243" t="e">
        <f t="shared" si="1366"/>
        <v>#DIV/0!</v>
      </c>
      <c r="N480" s="243">
        <f t="shared" ref="N480" si="1396">N481+N482+N483</f>
        <v>0</v>
      </c>
      <c r="O480" s="243">
        <f t="shared" si="1394"/>
        <v>0</v>
      </c>
      <c r="P480" s="243" t="e">
        <f t="shared" si="1368"/>
        <v>#DIV/0!</v>
      </c>
      <c r="Q480" s="243">
        <f t="shared" si="1394"/>
        <v>0</v>
      </c>
      <c r="R480" s="243">
        <f t="shared" si="1394"/>
        <v>0</v>
      </c>
      <c r="S480" s="243" t="e">
        <f t="shared" si="1370"/>
        <v>#DIV/0!</v>
      </c>
      <c r="T480" s="243">
        <f t="shared" si="1394"/>
        <v>0</v>
      </c>
      <c r="U480" s="243">
        <f t="shared" si="1394"/>
        <v>0</v>
      </c>
      <c r="V480" s="243" t="e">
        <f t="shared" si="1372"/>
        <v>#DIV/0!</v>
      </c>
      <c r="W480" s="243">
        <f t="shared" si="1394"/>
        <v>0</v>
      </c>
      <c r="X480" s="243">
        <f t="shared" si="1394"/>
        <v>0</v>
      </c>
      <c r="Y480" s="243" t="e">
        <f t="shared" si="1374"/>
        <v>#DIV/0!</v>
      </c>
      <c r="Z480" s="243">
        <f t="shared" si="1394"/>
        <v>0</v>
      </c>
      <c r="AA480" s="243">
        <f t="shared" si="1394"/>
        <v>0</v>
      </c>
      <c r="AB480" s="243" t="e">
        <f t="shared" si="588"/>
        <v>#DIV/0!</v>
      </c>
      <c r="AC480" s="243">
        <f t="shared" si="1394"/>
        <v>0</v>
      </c>
      <c r="AD480" s="243">
        <f t="shared" si="1394"/>
        <v>0</v>
      </c>
      <c r="AE480" s="243" t="e">
        <f t="shared" si="1377"/>
        <v>#DIV/0!</v>
      </c>
      <c r="AF480" s="243">
        <f t="shared" si="1394"/>
        <v>0</v>
      </c>
      <c r="AG480" s="243">
        <f t="shared" si="1394"/>
        <v>0</v>
      </c>
      <c r="AH480" s="243" t="e">
        <f t="shared" si="1379"/>
        <v>#DIV/0!</v>
      </c>
      <c r="AI480" s="243">
        <f t="shared" si="1394"/>
        <v>0</v>
      </c>
      <c r="AJ480" s="243">
        <f t="shared" si="1394"/>
        <v>0</v>
      </c>
      <c r="AK480" s="243" t="e">
        <f t="shared" si="1381"/>
        <v>#DIV/0!</v>
      </c>
      <c r="AL480" s="243">
        <f t="shared" si="1394"/>
        <v>0</v>
      </c>
      <c r="AM480" s="243">
        <f t="shared" si="1394"/>
        <v>0</v>
      </c>
      <c r="AN480" s="243" t="e">
        <f t="shared" si="1383"/>
        <v>#DIV/0!</v>
      </c>
      <c r="AO480" s="243">
        <f t="shared" si="1394"/>
        <v>0</v>
      </c>
      <c r="AP480" s="243">
        <f t="shared" si="1394"/>
        <v>0</v>
      </c>
      <c r="AQ480" s="243" t="e">
        <f t="shared" si="1385"/>
        <v>#DIV/0!</v>
      </c>
      <c r="AR480" s="252"/>
      <c r="AS480" s="254"/>
    </row>
    <row r="481" spans="1:45" s="241" customFormat="1" ht="31.2" hidden="1">
      <c r="A481" s="315"/>
      <c r="B481" s="315"/>
      <c r="C481" s="317"/>
      <c r="D481" s="243" t="s">
        <v>2</v>
      </c>
      <c r="E481" s="243">
        <f t="shared" ref="E481:F483" si="1397">H481+K481+N481+Q481+T481+W481+Z481+AC481+AF481+AI481+AL481+AO481</f>
        <v>0</v>
      </c>
      <c r="F481" s="243">
        <f t="shared" si="1397"/>
        <v>0</v>
      </c>
      <c r="G481" s="243" t="e">
        <f t="shared" si="646"/>
        <v>#DIV/0!</v>
      </c>
      <c r="H481" s="252">
        <v>0</v>
      </c>
      <c r="I481" s="252">
        <v>0</v>
      </c>
      <c r="J481" s="243" t="e">
        <f t="shared" si="1364"/>
        <v>#DIV/0!</v>
      </c>
      <c r="K481" s="252">
        <v>0</v>
      </c>
      <c r="L481" s="252">
        <v>0</v>
      </c>
      <c r="M481" s="243" t="e">
        <f t="shared" si="1366"/>
        <v>#DIV/0!</v>
      </c>
      <c r="N481" s="252">
        <v>0</v>
      </c>
      <c r="O481" s="252">
        <v>0</v>
      </c>
      <c r="P481" s="243" t="e">
        <f t="shared" si="1368"/>
        <v>#DIV/0!</v>
      </c>
      <c r="Q481" s="252">
        <v>0</v>
      </c>
      <c r="R481" s="252">
        <v>0</v>
      </c>
      <c r="S481" s="243" t="e">
        <f t="shared" si="1370"/>
        <v>#DIV/0!</v>
      </c>
      <c r="T481" s="252"/>
      <c r="U481" s="252"/>
      <c r="V481" s="243" t="e">
        <f t="shared" si="1372"/>
        <v>#DIV/0!</v>
      </c>
      <c r="W481" s="252">
        <v>0</v>
      </c>
      <c r="X481" s="252">
        <v>0</v>
      </c>
      <c r="Y481" s="243" t="e">
        <f t="shared" si="1374"/>
        <v>#DIV/0!</v>
      </c>
      <c r="Z481" s="252">
        <v>0</v>
      </c>
      <c r="AA481" s="252">
        <v>0</v>
      </c>
      <c r="AB481" s="243" t="e">
        <f t="shared" si="588"/>
        <v>#DIV/0!</v>
      </c>
      <c r="AC481" s="252">
        <v>0</v>
      </c>
      <c r="AD481" s="252">
        <v>0</v>
      </c>
      <c r="AE481" s="243" t="e">
        <f t="shared" si="1377"/>
        <v>#DIV/0!</v>
      </c>
      <c r="AF481" s="252">
        <v>0</v>
      </c>
      <c r="AG481" s="252">
        <v>0</v>
      </c>
      <c r="AH481" s="243" t="e">
        <f t="shared" si="1379"/>
        <v>#DIV/0!</v>
      </c>
      <c r="AI481" s="252">
        <v>0</v>
      </c>
      <c r="AJ481" s="252">
        <v>0</v>
      </c>
      <c r="AK481" s="243" t="e">
        <f t="shared" si="1381"/>
        <v>#DIV/0!</v>
      </c>
      <c r="AL481" s="252">
        <v>0</v>
      </c>
      <c r="AM481" s="252">
        <v>0</v>
      </c>
      <c r="AN481" s="243" t="e">
        <f t="shared" si="1383"/>
        <v>#DIV/0!</v>
      </c>
      <c r="AO481" s="252">
        <v>0</v>
      </c>
      <c r="AP481" s="252">
        <v>0</v>
      </c>
      <c r="AQ481" s="243" t="e">
        <f t="shared" si="1385"/>
        <v>#DIV/0!</v>
      </c>
      <c r="AR481" s="252"/>
      <c r="AS481" s="254"/>
    </row>
    <row r="482" spans="1:45" s="241" customFormat="1" ht="16.05" hidden="1" customHeight="1">
      <c r="A482" s="315"/>
      <c r="B482" s="315"/>
      <c r="C482" s="317"/>
      <c r="D482" s="243" t="s">
        <v>43</v>
      </c>
      <c r="E482" s="243">
        <f t="shared" si="1397"/>
        <v>0</v>
      </c>
      <c r="F482" s="243">
        <f t="shared" si="1397"/>
        <v>0</v>
      </c>
      <c r="G482" s="243" t="e">
        <f t="shared" si="646"/>
        <v>#DIV/0!</v>
      </c>
      <c r="H482" s="252">
        <v>0</v>
      </c>
      <c r="I482" s="252">
        <v>0</v>
      </c>
      <c r="J482" s="243" t="e">
        <f t="shared" si="1364"/>
        <v>#DIV/0!</v>
      </c>
      <c r="K482" s="252">
        <v>0</v>
      </c>
      <c r="L482" s="252">
        <v>0</v>
      </c>
      <c r="M482" s="243" t="e">
        <f t="shared" si="1366"/>
        <v>#DIV/0!</v>
      </c>
      <c r="N482" s="252">
        <v>0</v>
      </c>
      <c r="O482" s="252">
        <v>0</v>
      </c>
      <c r="P482" s="243" t="e">
        <f t="shared" si="1368"/>
        <v>#DIV/0!</v>
      </c>
      <c r="Q482" s="252">
        <v>0</v>
      </c>
      <c r="R482" s="252">
        <v>0</v>
      </c>
      <c r="S482" s="243" t="e">
        <f t="shared" si="1370"/>
        <v>#DIV/0!</v>
      </c>
      <c r="T482" s="252">
        <v>0</v>
      </c>
      <c r="U482" s="252"/>
      <c r="V482" s="243" t="e">
        <f t="shared" si="1372"/>
        <v>#DIV/0!</v>
      </c>
      <c r="W482" s="252">
        <v>0</v>
      </c>
      <c r="X482" s="252">
        <v>0</v>
      </c>
      <c r="Y482" s="243" t="e">
        <f t="shared" si="1374"/>
        <v>#DIV/0!</v>
      </c>
      <c r="Z482" s="252">
        <v>0</v>
      </c>
      <c r="AA482" s="252">
        <v>0</v>
      </c>
      <c r="AB482" s="243" t="e">
        <f t="shared" si="588"/>
        <v>#DIV/0!</v>
      </c>
      <c r="AC482" s="252">
        <v>0</v>
      </c>
      <c r="AD482" s="252">
        <v>0</v>
      </c>
      <c r="AE482" s="243" t="e">
        <f t="shared" si="1377"/>
        <v>#DIV/0!</v>
      </c>
      <c r="AF482" s="252">
        <v>0</v>
      </c>
      <c r="AG482" s="252">
        <v>0</v>
      </c>
      <c r="AH482" s="243" t="e">
        <f t="shared" si="1379"/>
        <v>#DIV/0!</v>
      </c>
      <c r="AI482" s="252">
        <v>0</v>
      </c>
      <c r="AJ482" s="252">
        <v>0</v>
      </c>
      <c r="AK482" s="243" t="e">
        <f t="shared" si="1381"/>
        <v>#DIV/0!</v>
      </c>
      <c r="AL482" s="252">
        <v>0</v>
      </c>
      <c r="AM482" s="252">
        <v>0</v>
      </c>
      <c r="AN482" s="243" t="e">
        <f t="shared" si="1383"/>
        <v>#DIV/0!</v>
      </c>
      <c r="AO482" s="252">
        <v>0</v>
      </c>
      <c r="AP482" s="252">
        <v>0</v>
      </c>
      <c r="AQ482" s="243" t="e">
        <f t="shared" si="1385"/>
        <v>#DIV/0!</v>
      </c>
      <c r="AR482" s="252"/>
      <c r="AS482" s="254"/>
    </row>
    <row r="483" spans="1:45" s="241" customFormat="1" ht="31.2" hidden="1">
      <c r="A483" s="316"/>
      <c r="B483" s="316"/>
      <c r="C483" s="317"/>
      <c r="D483" s="243" t="s">
        <v>288</v>
      </c>
      <c r="E483" s="243">
        <f t="shared" si="1397"/>
        <v>0</v>
      </c>
      <c r="F483" s="243">
        <f t="shared" si="1397"/>
        <v>0</v>
      </c>
      <c r="G483" s="243" t="e">
        <f t="shared" si="646"/>
        <v>#DIV/0!</v>
      </c>
      <c r="H483" s="252">
        <v>0</v>
      </c>
      <c r="I483" s="252">
        <v>0</v>
      </c>
      <c r="J483" s="243" t="e">
        <f t="shared" si="1364"/>
        <v>#DIV/0!</v>
      </c>
      <c r="K483" s="252">
        <v>0</v>
      </c>
      <c r="L483" s="252">
        <v>0</v>
      </c>
      <c r="M483" s="243" t="e">
        <f t="shared" si="1366"/>
        <v>#DIV/0!</v>
      </c>
      <c r="N483" s="252">
        <v>0</v>
      </c>
      <c r="O483" s="252">
        <v>0</v>
      </c>
      <c r="P483" s="243" t="e">
        <f t="shared" si="1368"/>
        <v>#DIV/0!</v>
      </c>
      <c r="Q483" s="252">
        <v>0</v>
      </c>
      <c r="R483" s="252">
        <v>0</v>
      </c>
      <c r="S483" s="243" t="e">
        <f t="shared" si="1370"/>
        <v>#DIV/0!</v>
      </c>
      <c r="T483" s="252"/>
      <c r="U483" s="252"/>
      <c r="V483" s="243" t="e">
        <f t="shared" si="1372"/>
        <v>#DIV/0!</v>
      </c>
      <c r="W483" s="252">
        <v>0</v>
      </c>
      <c r="X483" s="252">
        <v>0</v>
      </c>
      <c r="Y483" s="243" t="e">
        <f t="shared" si="1374"/>
        <v>#DIV/0!</v>
      </c>
      <c r="Z483" s="252">
        <v>0</v>
      </c>
      <c r="AA483" s="252">
        <v>0</v>
      </c>
      <c r="AB483" s="243" t="e">
        <f t="shared" si="588"/>
        <v>#DIV/0!</v>
      </c>
      <c r="AC483" s="252">
        <v>0</v>
      </c>
      <c r="AD483" s="252">
        <v>0</v>
      </c>
      <c r="AE483" s="243" t="e">
        <f t="shared" si="1377"/>
        <v>#DIV/0!</v>
      </c>
      <c r="AF483" s="252">
        <v>0</v>
      </c>
      <c r="AG483" s="252">
        <v>0</v>
      </c>
      <c r="AH483" s="243" t="e">
        <f t="shared" si="1379"/>
        <v>#DIV/0!</v>
      </c>
      <c r="AI483" s="252">
        <v>0</v>
      </c>
      <c r="AJ483" s="252">
        <v>0</v>
      </c>
      <c r="AK483" s="243" t="e">
        <f t="shared" si="1381"/>
        <v>#DIV/0!</v>
      </c>
      <c r="AL483" s="252">
        <v>0</v>
      </c>
      <c r="AM483" s="252">
        <v>0</v>
      </c>
      <c r="AN483" s="243" t="e">
        <f t="shared" si="1383"/>
        <v>#DIV/0!</v>
      </c>
      <c r="AO483" s="252">
        <v>0</v>
      </c>
      <c r="AP483" s="252">
        <v>0</v>
      </c>
      <c r="AQ483" s="243" t="e">
        <f t="shared" si="1385"/>
        <v>#DIV/0!</v>
      </c>
      <c r="AR483" s="252"/>
      <c r="AS483" s="254"/>
    </row>
    <row r="484" spans="1:45" s="241" customFormat="1" ht="16.05" hidden="1" customHeight="1">
      <c r="A484" s="314" t="s">
        <v>5</v>
      </c>
      <c r="B484" s="314" t="s">
        <v>348</v>
      </c>
      <c r="C484" s="317"/>
      <c r="D484" s="243" t="s">
        <v>287</v>
      </c>
      <c r="E484" s="243">
        <f>E485+E486+E487</f>
        <v>0</v>
      </c>
      <c r="F484" s="243">
        <f t="shared" ref="F484:AP484" si="1398">F485+F486+F487</f>
        <v>0</v>
      </c>
      <c r="G484" s="243" t="e">
        <f t="shared" si="646"/>
        <v>#DIV/0!</v>
      </c>
      <c r="H484" s="243">
        <f t="shared" si="1398"/>
        <v>0</v>
      </c>
      <c r="I484" s="243">
        <f t="shared" si="1398"/>
        <v>0</v>
      </c>
      <c r="J484" s="243" t="e">
        <f t="shared" si="1364"/>
        <v>#DIV/0!</v>
      </c>
      <c r="K484" s="243">
        <f t="shared" ref="K484" si="1399">K485+K486+K487</f>
        <v>0</v>
      </c>
      <c r="L484" s="243">
        <f t="shared" si="1398"/>
        <v>0</v>
      </c>
      <c r="M484" s="243" t="e">
        <f t="shared" si="1366"/>
        <v>#DIV/0!</v>
      </c>
      <c r="N484" s="243">
        <f t="shared" ref="N484" si="1400">N485+N486+N487</f>
        <v>0</v>
      </c>
      <c r="O484" s="243">
        <f t="shared" si="1398"/>
        <v>0</v>
      </c>
      <c r="P484" s="243" t="e">
        <f t="shared" si="1368"/>
        <v>#DIV/0!</v>
      </c>
      <c r="Q484" s="243">
        <f t="shared" si="1398"/>
        <v>0</v>
      </c>
      <c r="R484" s="243">
        <f t="shared" si="1398"/>
        <v>0</v>
      </c>
      <c r="S484" s="243" t="e">
        <f t="shared" si="1370"/>
        <v>#DIV/0!</v>
      </c>
      <c r="T484" s="243">
        <f t="shared" si="1398"/>
        <v>0</v>
      </c>
      <c r="U484" s="243">
        <f t="shared" si="1398"/>
        <v>0</v>
      </c>
      <c r="V484" s="243" t="e">
        <f t="shared" si="1372"/>
        <v>#DIV/0!</v>
      </c>
      <c r="W484" s="243">
        <f t="shared" si="1398"/>
        <v>0</v>
      </c>
      <c r="X484" s="243">
        <f t="shared" si="1398"/>
        <v>0</v>
      </c>
      <c r="Y484" s="243" t="e">
        <f t="shared" si="1374"/>
        <v>#DIV/0!</v>
      </c>
      <c r="Z484" s="243">
        <f t="shared" si="1398"/>
        <v>0</v>
      </c>
      <c r="AA484" s="243">
        <f t="shared" si="1398"/>
        <v>0</v>
      </c>
      <c r="AB484" s="243" t="e">
        <f t="shared" si="588"/>
        <v>#DIV/0!</v>
      </c>
      <c r="AC484" s="243">
        <f t="shared" si="1398"/>
        <v>0</v>
      </c>
      <c r="AD484" s="243">
        <f t="shared" si="1398"/>
        <v>0</v>
      </c>
      <c r="AE484" s="243" t="e">
        <f t="shared" si="1377"/>
        <v>#DIV/0!</v>
      </c>
      <c r="AF484" s="243">
        <f t="shared" si="1398"/>
        <v>0</v>
      </c>
      <c r="AG484" s="243">
        <f t="shared" si="1398"/>
        <v>0</v>
      </c>
      <c r="AH484" s="243" t="e">
        <f t="shared" si="1379"/>
        <v>#DIV/0!</v>
      </c>
      <c r="AI484" s="243">
        <f t="shared" si="1398"/>
        <v>0</v>
      </c>
      <c r="AJ484" s="243">
        <f t="shared" si="1398"/>
        <v>0</v>
      </c>
      <c r="AK484" s="243" t="e">
        <f t="shared" si="1381"/>
        <v>#DIV/0!</v>
      </c>
      <c r="AL484" s="243">
        <f t="shared" si="1398"/>
        <v>0</v>
      </c>
      <c r="AM484" s="243">
        <f t="shared" si="1398"/>
        <v>0</v>
      </c>
      <c r="AN484" s="243" t="e">
        <f t="shared" si="1383"/>
        <v>#DIV/0!</v>
      </c>
      <c r="AO484" s="243">
        <f t="shared" si="1398"/>
        <v>0</v>
      </c>
      <c r="AP484" s="243">
        <f t="shared" si="1398"/>
        <v>0</v>
      </c>
      <c r="AQ484" s="243" t="e">
        <f t="shared" si="1385"/>
        <v>#DIV/0!</v>
      </c>
      <c r="AR484" s="252"/>
      <c r="AS484" s="254"/>
    </row>
    <row r="485" spans="1:45" s="241" customFormat="1" ht="31.2" hidden="1">
      <c r="A485" s="315"/>
      <c r="B485" s="315"/>
      <c r="C485" s="317"/>
      <c r="D485" s="243" t="s">
        <v>2</v>
      </c>
      <c r="E485" s="243">
        <f t="shared" ref="E485:F487" si="1401">H485+K485+N485+Q485+T485+W485+Z485+AC485+AF485+AI485+AL485+AO485</f>
        <v>0</v>
      </c>
      <c r="F485" s="243">
        <f t="shared" si="1401"/>
        <v>0</v>
      </c>
      <c r="G485" s="243" t="e">
        <f t="shared" si="646"/>
        <v>#DIV/0!</v>
      </c>
      <c r="H485" s="252">
        <v>0</v>
      </c>
      <c r="I485" s="252">
        <v>0</v>
      </c>
      <c r="J485" s="243" t="e">
        <f t="shared" si="1364"/>
        <v>#DIV/0!</v>
      </c>
      <c r="K485" s="252">
        <v>0</v>
      </c>
      <c r="L485" s="252">
        <v>0</v>
      </c>
      <c r="M485" s="243" t="e">
        <f t="shared" si="1366"/>
        <v>#DIV/0!</v>
      </c>
      <c r="N485" s="252">
        <v>0</v>
      </c>
      <c r="O485" s="252">
        <v>0</v>
      </c>
      <c r="P485" s="243" t="e">
        <f t="shared" si="1368"/>
        <v>#DIV/0!</v>
      </c>
      <c r="Q485" s="252">
        <v>0</v>
      </c>
      <c r="R485" s="252">
        <v>0</v>
      </c>
      <c r="S485" s="243" t="e">
        <f t="shared" si="1370"/>
        <v>#DIV/0!</v>
      </c>
      <c r="T485" s="252">
        <v>0</v>
      </c>
      <c r="U485" s="252">
        <v>0</v>
      </c>
      <c r="V485" s="243" t="e">
        <f t="shared" si="1372"/>
        <v>#DIV/0!</v>
      </c>
      <c r="W485" s="252"/>
      <c r="X485" s="252"/>
      <c r="Y485" s="243" t="e">
        <f t="shared" si="1374"/>
        <v>#DIV/0!</v>
      </c>
      <c r="Z485" s="252">
        <v>0</v>
      </c>
      <c r="AA485" s="252">
        <v>0</v>
      </c>
      <c r="AB485" s="243" t="e">
        <f t="shared" si="588"/>
        <v>#DIV/0!</v>
      </c>
      <c r="AC485" s="252">
        <v>0</v>
      </c>
      <c r="AD485" s="252">
        <v>0</v>
      </c>
      <c r="AE485" s="243" t="e">
        <f t="shared" si="1377"/>
        <v>#DIV/0!</v>
      </c>
      <c r="AF485" s="252">
        <v>0</v>
      </c>
      <c r="AG485" s="252">
        <v>0</v>
      </c>
      <c r="AH485" s="243" t="e">
        <f t="shared" si="1379"/>
        <v>#DIV/0!</v>
      </c>
      <c r="AI485" s="252">
        <v>0</v>
      </c>
      <c r="AJ485" s="252">
        <v>0</v>
      </c>
      <c r="AK485" s="243" t="e">
        <f t="shared" si="1381"/>
        <v>#DIV/0!</v>
      </c>
      <c r="AL485" s="252">
        <v>0</v>
      </c>
      <c r="AM485" s="252">
        <v>0</v>
      </c>
      <c r="AN485" s="243" t="e">
        <f t="shared" si="1383"/>
        <v>#DIV/0!</v>
      </c>
      <c r="AO485" s="252">
        <v>0</v>
      </c>
      <c r="AP485" s="252">
        <v>0</v>
      </c>
      <c r="AQ485" s="243" t="e">
        <f t="shared" si="1385"/>
        <v>#DIV/0!</v>
      </c>
      <c r="AR485" s="252"/>
      <c r="AS485" s="254"/>
    </row>
    <row r="486" spans="1:45" s="241" customFormat="1" ht="16.05" hidden="1" customHeight="1">
      <c r="A486" s="315"/>
      <c r="B486" s="315"/>
      <c r="C486" s="317"/>
      <c r="D486" s="243" t="s">
        <v>43</v>
      </c>
      <c r="E486" s="243">
        <f t="shared" si="1401"/>
        <v>0</v>
      </c>
      <c r="F486" s="243">
        <f t="shared" si="1401"/>
        <v>0</v>
      </c>
      <c r="G486" s="243" t="e">
        <f t="shared" si="646"/>
        <v>#DIV/0!</v>
      </c>
      <c r="H486" s="252">
        <v>0</v>
      </c>
      <c r="I486" s="252">
        <v>0</v>
      </c>
      <c r="J486" s="243" t="e">
        <f t="shared" si="1364"/>
        <v>#DIV/0!</v>
      </c>
      <c r="K486" s="252">
        <v>0</v>
      </c>
      <c r="L486" s="252">
        <v>0</v>
      </c>
      <c r="M486" s="243" t="e">
        <f t="shared" si="1366"/>
        <v>#DIV/0!</v>
      </c>
      <c r="N486" s="252">
        <v>0</v>
      </c>
      <c r="O486" s="252">
        <v>0</v>
      </c>
      <c r="P486" s="243" t="e">
        <f t="shared" si="1368"/>
        <v>#DIV/0!</v>
      </c>
      <c r="Q486" s="252">
        <v>0</v>
      </c>
      <c r="R486" s="252">
        <v>0</v>
      </c>
      <c r="S486" s="243" t="e">
        <f t="shared" si="1370"/>
        <v>#DIV/0!</v>
      </c>
      <c r="T486" s="252">
        <v>0</v>
      </c>
      <c r="U486" s="252">
        <v>0</v>
      </c>
      <c r="V486" s="243" t="e">
        <f t="shared" si="1372"/>
        <v>#DIV/0!</v>
      </c>
      <c r="W486" s="252">
        <v>0</v>
      </c>
      <c r="X486" s="252">
        <v>0</v>
      </c>
      <c r="Y486" s="243" t="e">
        <f t="shared" si="1374"/>
        <v>#DIV/0!</v>
      </c>
      <c r="Z486" s="252">
        <v>0</v>
      </c>
      <c r="AA486" s="252">
        <v>0</v>
      </c>
      <c r="AB486" s="243" t="e">
        <f t="shared" si="588"/>
        <v>#DIV/0!</v>
      </c>
      <c r="AC486" s="252">
        <v>0</v>
      </c>
      <c r="AD486" s="252">
        <v>0</v>
      </c>
      <c r="AE486" s="243" t="e">
        <f t="shared" si="1377"/>
        <v>#DIV/0!</v>
      </c>
      <c r="AF486" s="252">
        <v>0</v>
      </c>
      <c r="AG486" s="252">
        <v>0</v>
      </c>
      <c r="AH486" s="243" t="e">
        <f t="shared" si="1379"/>
        <v>#DIV/0!</v>
      </c>
      <c r="AI486" s="252">
        <v>0</v>
      </c>
      <c r="AJ486" s="252">
        <v>0</v>
      </c>
      <c r="AK486" s="243" t="e">
        <f t="shared" si="1381"/>
        <v>#DIV/0!</v>
      </c>
      <c r="AL486" s="252">
        <v>0</v>
      </c>
      <c r="AM486" s="252">
        <v>0</v>
      </c>
      <c r="AN486" s="243" t="e">
        <f t="shared" si="1383"/>
        <v>#DIV/0!</v>
      </c>
      <c r="AO486" s="252">
        <v>0</v>
      </c>
      <c r="AP486" s="252">
        <v>0</v>
      </c>
      <c r="AQ486" s="243" t="e">
        <f t="shared" si="1385"/>
        <v>#DIV/0!</v>
      </c>
      <c r="AR486" s="252"/>
      <c r="AS486" s="254"/>
    </row>
    <row r="487" spans="1:45" s="241" customFormat="1" ht="31.2" hidden="1">
      <c r="A487" s="316"/>
      <c r="B487" s="316"/>
      <c r="C487" s="317"/>
      <c r="D487" s="243" t="s">
        <v>288</v>
      </c>
      <c r="E487" s="243">
        <f t="shared" si="1401"/>
        <v>0</v>
      </c>
      <c r="F487" s="243">
        <f t="shared" si="1401"/>
        <v>0</v>
      </c>
      <c r="G487" s="243" t="e">
        <f t="shared" si="646"/>
        <v>#DIV/0!</v>
      </c>
      <c r="H487" s="252">
        <v>0</v>
      </c>
      <c r="I487" s="252">
        <v>0</v>
      </c>
      <c r="J487" s="243" t="e">
        <f t="shared" si="1364"/>
        <v>#DIV/0!</v>
      </c>
      <c r="K487" s="252">
        <v>0</v>
      </c>
      <c r="L487" s="252">
        <v>0</v>
      </c>
      <c r="M487" s="243" t="e">
        <f t="shared" si="1366"/>
        <v>#DIV/0!</v>
      </c>
      <c r="N487" s="252">
        <v>0</v>
      </c>
      <c r="O487" s="252">
        <v>0</v>
      </c>
      <c r="P487" s="243" t="e">
        <f t="shared" si="1368"/>
        <v>#DIV/0!</v>
      </c>
      <c r="Q487" s="252">
        <v>0</v>
      </c>
      <c r="R487" s="252">
        <v>0</v>
      </c>
      <c r="S487" s="243" t="e">
        <f t="shared" si="1370"/>
        <v>#DIV/0!</v>
      </c>
      <c r="T487" s="252">
        <v>0</v>
      </c>
      <c r="U487" s="252">
        <v>0</v>
      </c>
      <c r="V487" s="243" t="e">
        <f t="shared" si="1372"/>
        <v>#DIV/0!</v>
      </c>
      <c r="W487" s="252"/>
      <c r="X487" s="252"/>
      <c r="Y487" s="243" t="e">
        <f t="shared" si="1374"/>
        <v>#DIV/0!</v>
      </c>
      <c r="Z487" s="252">
        <v>0</v>
      </c>
      <c r="AA487" s="252">
        <v>0</v>
      </c>
      <c r="AB487" s="243" t="e">
        <f t="shared" si="588"/>
        <v>#DIV/0!</v>
      </c>
      <c r="AC487" s="252">
        <v>0</v>
      </c>
      <c r="AD487" s="252">
        <v>0</v>
      </c>
      <c r="AE487" s="243" t="e">
        <f t="shared" si="1377"/>
        <v>#DIV/0!</v>
      </c>
      <c r="AF487" s="252">
        <v>0</v>
      </c>
      <c r="AG487" s="252">
        <v>0</v>
      </c>
      <c r="AH487" s="243" t="e">
        <f t="shared" si="1379"/>
        <v>#DIV/0!</v>
      </c>
      <c r="AI487" s="252">
        <v>0</v>
      </c>
      <c r="AJ487" s="252">
        <v>0</v>
      </c>
      <c r="AK487" s="243" t="e">
        <f t="shared" si="1381"/>
        <v>#DIV/0!</v>
      </c>
      <c r="AL487" s="252">
        <v>0</v>
      </c>
      <c r="AM487" s="252">
        <v>0</v>
      </c>
      <c r="AN487" s="243" t="e">
        <f t="shared" si="1383"/>
        <v>#DIV/0!</v>
      </c>
      <c r="AO487" s="252">
        <v>0</v>
      </c>
      <c r="AP487" s="252">
        <v>0</v>
      </c>
      <c r="AQ487" s="243" t="e">
        <f t="shared" si="1385"/>
        <v>#DIV/0!</v>
      </c>
      <c r="AR487" s="252"/>
      <c r="AS487" s="254"/>
    </row>
    <row r="488" spans="1:45" s="241" customFormat="1" ht="16.05" customHeight="1">
      <c r="A488" s="314" t="s">
        <v>9</v>
      </c>
      <c r="B488" s="314" t="s">
        <v>349</v>
      </c>
      <c r="C488" s="317"/>
      <c r="D488" s="243" t="s">
        <v>287</v>
      </c>
      <c r="E488" s="243">
        <f>E489+E490+E491</f>
        <v>30</v>
      </c>
      <c r="F488" s="243">
        <f t="shared" ref="F488:AP488" si="1402">F489+F490+F491</f>
        <v>0</v>
      </c>
      <c r="G488" s="243">
        <f t="shared" si="646"/>
        <v>0</v>
      </c>
      <c r="H488" s="243">
        <f t="shared" si="1402"/>
        <v>0</v>
      </c>
      <c r="I488" s="243">
        <f t="shared" si="1402"/>
        <v>0</v>
      </c>
      <c r="J488" s="243" t="e">
        <f t="shared" si="1364"/>
        <v>#DIV/0!</v>
      </c>
      <c r="K488" s="243">
        <f t="shared" ref="K488" si="1403">K489+K490+K491</f>
        <v>0</v>
      </c>
      <c r="L488" s="243">
        <f t="shared" si="1402"/>
        <v>0</v>
      </c>
      <c r="M488" s="243" t="e">
        <f t="shared" si="1366"/>
        <v>#DIV/0!</v>
      </c>
      <c r="N488" s="243">
        <f t="shared" ref="N488" si="1404">N489+N490+N491</f>
        <v>0</v>
      </c>
      <c r="O488" s="243">
        <f t="shared" si="1402"/>
        <v>0</v>
      </c>
      <c r="P488" s="243" t="e">
        <f t="shared" si="1368"/>
        <v>#DIV/0!</v>
      </c>
      <c r="Q488" s="243">
        <f t="shared" si="1402"/>
        <v>0</v>
      </c>
      <c r="R488" s="243">
        <f t="shared" si="1402"/>
        <v>0</v>
      </c>
      <c r="S488" s="243" t="e">
        <f t="shared" si="1370"/>
        <v>#DIV/0!</v>
      </c>
      <c r="T488" s="243">
        <f t="shared" si="1402"/>
        <v>0</v>
      </c>
      <c r="U488" s="243">
        <f t="shared" si="1402"/>
        <v>0</v>
      </c>
      <c r="V488" s="243" t="e">
        <f t="shared" si="1372"/>
        <v>#DIV/0!</v>
      </c>
      <c r="W488" s="243">
        <f t="shared" si="1402"/>
        <v>0</v>
      </c>
      <c r="X488" s="243">
        <f t="shared" si="1402"/>
        <v>0</v>
      </c>
      <c r="Y488" s="243" t="e">
        <f t="shared" si="1374"/>
        <v>#DIV/0!</v>
      </c>
      <c r="Z488" s="243">
        <f t="shared" si="1402"/>
        <v>0</v>
      </c>
      <c r="AA488" s="243">
        <f t="shared" si="1402"/>
        <v>0</v>
      </c>
      <c r="AB488" s="243" t="e">
        <f t="shared" si="588"/>
        <v>#DIV/0!</v>
      </c>
      <c r="AC488" s="243">
        <f t="shared" si="1402"/>
        <v>0</v>
      </c>
      <c r="AD488" s="243">
        <f t="shared" si="1402"/>
        <v>0</v>
      </c>
      <c r="AE488" s="243" t="e">
        <f t="shared" si="1377"/>
        <v>#DIV/0!</v>
      </c>
      <c r="AF488" s="243">
        <f t="shared" si="1402"/>
        <v>0</v>
      </c>
      <c r="AG488" s="243">
        <f t="shared" si="1402"/>
        <v>0</v>
      </c>
      <c r="AH488" s="243" t="e">
        <f t="shared" si="1379"/>
        <v>#DIV/0!</v>
      </c>
      <c r="AI488" s="243">
        <f t="shared" si="1402"/>
        <v>0</v>
      </c>
      <c r="AJ488" s="243">
        <f t="shared" si="1402"/>
        <v>0</v>
      </c>
      <c r="AK488" s="243" t="e">
        <f t="shared" si="1381"/>
        <v>#DIV/0!</v>
      </c>
      <c r="AL488" s="243">
        <f t="shared" si="1402"/>
        <v>30</v>
      </c>
      <c r="AM488" s="243">
        <f t="shared" si="1402"/>
        <v>0</v>
      </c>
      <c r="AN488" s="243">
        <f t="shared" si="1383"/>
        <v>0</v>
      </c>
      <c r="AO488" s="243">
        <f t="shared" si="1402"/>
        <v>0</v>
      </c>
      <c r="AP488" s="243">
        <f t="shared" si="1402"/>
        <v>0</v>
      </c>
      <c r="AQ488" s="243" t="e">
        <f t="shared" si="1385"/>
        <v>#DIV/0!</v>
      </c>
      <c r="AR488" s="252"/>
      <c r="AS488" s="254"/>
    </row>
    <row r="489" spans="1:45" s="241" customFormat="1" ht="31.2">
      <c r="A489" s="315"/>
      <c r="B489" s="315"/>
      <c r="C489" s="317"/>
      <c r="D489" s="243" t="s">
        <v>2</v>
      </c>
      <c r="E489" s="243">
        <f t="shared" ref="E489:F491" si="1405">H489+K489+N489+Q489+T489+W489+Z489+AC489+AF489+AI489+AL489+AO489</f>
        <v>0</v>
      </c>
      <c r="F489" s="243">
        <f t="shared" si="1405"/>
        <v>0</v>
      </c>
      <c r="G489" s="243" t="e">
        <f t="shared" si="646"/>
        <v>#DIV/0!</v>
      </c>
      <c r="H489" s="252">
        <v>0</v>
      </c>
      <c r="I489" s="252">
        <v>0</v>
      </c>
      <c r="J489" s="243" t="e">
        <f t="shared" si="1364"/>
        <v>#DIV/0!</v>
      </c>
      <c r="K489" s="252">
        <v>0</v>
      </c>
      <c r="L489" s="252">
        <v>0</v>
      </c>
      <c r="M489" s="243" t="e">
        <f t="shared" si="1366"/>
        <v>#DIV/0!</v>
      </c>
      <c r="N489" s="252">
        <v>0</v>
      </c>
      <c r="O489" s="252">
        <v>0</v>
      </c>
      <c r="P489" s="243" t="e">
        <f t="shared" si="1368"/>
        <v>#DIV/0!</v>
      </c>
      <c r="Q489" s="252">
        <v>0</v>
      </c>
      <c r="R489" s="252">
        <v>0</v>
      </c>
      <c r="S489" s="243" t="e">
        <f t="shared" si="1370"/>
        <v>#DIV/0!</v>
      </c>
      <c r="T489" s="252">
        <v>0</v>
      </c>
      <c r="U489" s="252">
        <v>0</v>
      </c>
      <c r="V489" s="243" t="e">
        <f t="shared" si="1372"/>
        <v>#DIV/0!</v>
      </c>
      <c r="W489" s="252">
        <v>0</v>
      </c>
      <c r="X489" s="252">
        <v>0</v>
      </c>
      <c r="Y489" s="243" t="e">
        <f t="shared" si="1374"/>
        <v>#DIV/0!</v>
      </c>
      <c r="Z489" s="252">
        <v>0</v>
      </c>
      <c r="AA489" s="252">
        <v>0</v>
      </c>
      <c r="AB489" s="243" t="e">
        <f t="shared" si="588"/>
        <v>#DIV/0!</v>
      </c>
      <c r="AC489" s="252">
        <v>0</v>
      </c>
      <c r="AD489" s="252">
        <v>0</v>
      </c>
      <c r="AE489" s="243" t="e">
        <f t="shared" si="1377"/>
        <v>#DIV/0!</v>
      </c>
      <c r="AF489" s="252">
        <v>0</v>
      </c>
      <c r="AG489" s="252">
        <v>0</v>
      </c>
      <c r="AH489" s="243" t="e">
        <f t="shared" si="1379"/>
        <v>#DIV/0!</v>
      </c>
      <c r="AI489" s="252">
        <v>0</v>
      </c>
      <c r="AJ489" s="252">
        <v>0</v>
      </c>
      <c r="AK489" s="243" t="e">
        <f t="shared" si="1381"/>
        <v>#DIV/0!</v>
      </c>
      <c r="AL489" s="252"/>
      <c r="AM489" s="252"/>
      <c r="AN489" s="243" t="e">
        <f t="shared" si="1383"/>
        <v>#DIV/0!</v>
      </c>
      <c r="AO489" s="252">
        <v>0</v>
      </c>
      <c r="AP489" s="252">
        <v>0</v>
      </c>
      <c r="AQ489" s="243" t="e">
        <f t="shared" si="1385"/>
        <v>#DIV/0!</v>
      </c>
      <c r="AR489" s="252"/>
      <c r="AS489" s="254"/>
    </row>
    <row r="490" spans="1:45" s="241" customFormat="1" ht="16.05" customHeight="1">
      <c r="A490" s="315"/>
      <c r="B490" s="315"/>
      <c r="C490" s="317"/>
      <c r="D490" s="243" t="s">
        <v>43</v>
      </c>
      <c r="E490" s="243">
        <f t="shared" si="1405"/>
        <v>30</v>
      </c>
      <c r="F490" s="243">
        <f t="shared" si="1405"/>
        <v>0</v>
      </c>
      <c r="G490" s="243">
        <f t="shared" si="646"/>
        <v>0</v>
      </c>
      <c r="H490" s="252">
        <v>0</v>
      </c>
      <c r="I490" s="252">
        <v>0</v>
      </c>
      <c r="J490" s="243" t="e">
        <f t="shared" si="1364"/>
        <v>#DIV/0!</v>
      </c>
      <c r="K490" s="252">
        <v>0</v>
      </c>
      <c r="L490" s="252">
        <v>0</v>
      </c>
      <c r="M490" s="243" t="e">
        <f t="shared" si="1366"/>
        <v>#DIV/0!</v>
      </c>
      <c r="N490" s="252">
        <v>0</v>
      </c>
      <c r="O490" s="252">
        <v>0</v>
      </c>
      <c r="P490" s="243" t="e">
        <f t="shared" si="1368"/>
        <v>#DIV/0!</v>
      </c>
      <c r="Q490" s="252">
        <v>0</v>
      </c>
      <c r="R490" s="252">
        <v>0</v>
      </c>
      <c r="S490" s="243" t="e">
        <f t="shared" si="1370"/>
        <v>#DIV/0!</v>
      </c>
      <c r="T490" s="252">
        <v>0</v>
      </c>
      <c r="U490" s="252">
        <v>0</v>
      </c>
      <c r="V490" s="243" t="e">
        <f t="shared" si="1372"/>
        <v>#DIV/0!</v>
      </c>
      <c r="W490" s="252">
        <v>0</v>
      </c>
      <c r="X490" s="252">
        <v>0</v>
      </c>
      <c r="Y490" s="243" t="e">
        <f t="shared" si="1374"/>
        <v>#DIV/0!</v>
      </c>
      <c r="Z490" s="252">
        <v>0</v>
      </c>
      <c r="AA490" s="252">
        <v>0</v>
      </c>
      <c r="AB490" s="243" t="e">
        <f t="shared" si="588"/>
        <v>#DIV/0!</v>
      </c>
      <c r="AC490" s="252">
        <v>0</v>
      </c>
      <c r="AD490" s="252">
        <v>0</v>
      </c>
      <c r="AE490" s="243" t="e">
        <f t="shared" si="1377"/>
        <v>#DIV/0!</v>
      </c>
      <c r="AF490" s="252">
        <v>0</v>
      </c>
      <c r="AG490" s="252">
        <v>0</v>
      </c>
      <c r="AH490" s="243" t="e">
        <f t="shared" si="1379"/>
        <v>#DIV/0!</v>
      </c>
      <c r="AI490" s="252">
        <v>0</v>
      </c>
      <c r="AJ490" s="252">
        <v>0</v>
      </c>
      <c r="AK490" s="243" t="e">
        <f t="shared" si="1381"/>
        <v>#DIV/0!</v>
      </c>
      <c r="AL490" s="252">
        <v>30</v>
      </c>
      <c r="AM490" s="252">
        <v>0</v>
      </c>
      <c r="AN490" s="243">
        <f t="shared" si="1383"/>
        <v>0</v>
      </c>
      <c r="AO490" s="252">
        <v>0</v>
      </c>
      <c r="AP490" s="252">
        <v>0</v>
      </c>
      <c r="AQ490" s="243" t="e">
        <f t="shared" si="1385"/>
        <v>#DIV/0!</v>
      </c>
      <c r="AR490" s="252"/>
      <c r="AS490" s="254"/>
    </row>
    <row r="491" spans="1:45" s="241" customFormat="1" ht="31.2">
      <c r="A491" s="316"/>
      <c r="B491" s="316"/>
      <c r="C491" s="317"/>
      <c r="D491" s="243" t="s">
        <v>288</v>
      </c>
      <c r="E491" s="243">
        <f t="shared" si="1405"/>
        <v>0</v>
      </c>
      <c r="F491" s="243">
        <f t="shared" si="1405"/>
        <v>0</v>
      </c>
      <c r="G491" s="243" t="e">
        <f t="shared" si="646"/>
        <v>#DIV/0!</v>
      </c>
      <c r="H491" s="252">
        <v>0</v>
      </c>
      <c r="I491" s="252">
        <v>0</v>
      </c>
      <c r="J491" s="243" t="e">
        <f t="shared" si="1364"/>
        <v>#DIV/0!</v>
      </c>
      <c r="K491" s="252">
        <v>0</v>
      </c>
      <c r="L491" s="252">
        <v>0</v>
      </c>
      <c r="M491" s="243" t="e">
        <f t="shared" si="1366"/>
        <v>#DIV/0!</v>
      </c>
      <c r="N491" s="252">
        <v>0</v>
      </c>
      <c r="O491" s="252">
        <v>0</v>
      </c>
      <c r="P491" s="243" t="e">
        <f t="shared" si="1368"/>
        <v>#DIV/0!</v>
      </c>
      <c r="Q491" s="252">
        <v>0</v>
      </c>
      <c r="R491" s="252">
        <v>0</v>
      </c>
      <c r="S491" s="243" t="e">
        <f t="shared" si="1370"/>
        <v>#DIV/0!</v>
      </c>
      <c r="T491" s="252">
        <v>0</v>
      </c>
      <c r="U491" s="252">
        <v>0</v>
      </c>
      <c r="V491" s="243" t="e">
        <f t="shared" si="1372"/>
        <v>#DIV/0!</v>
      </c>
      <c r="W491" s="252">
        <v>0</v>
      </c>
      <c r="X491" s="252">
        <v>0</v>
      </c>
      <c r="Y491" s="243" t="e">
        <f t="shared" si="1374"/>
        <v>#DIV/0!</v>
      </c>
      <c r="Z491" s="252">
        <v>0</v>
      </c>
      <c r="AA491" s="252">
        <v>0</v>
      </c>
      <c r="AB491" s="243" t="e">
        <f t="shared" si="588"/>
        <v>#DIV/0!</v>
      </c>
      <c r="AC491" s="252">
        <v>0</v>
      </c>
      <c r="AD491" s="252">
        <v>0</v>
      </c>
      <c r="AE491" s="243" t="e">
        <f t="shared" si="1377"/>
        <v>#DIV/0!</v>
      </c>
      <c r="AF491" s="252">
        <v>0</v>
      </c>
      <c r="AG491" s="252">
        <v>0</v>
      </c>
      <c r="AH491" s="243" t="e">
        <f t="shared" si="1379"/>
        <v>#DIV/0!</v>
      </c>
      <c r="AI491" s="252">
        <v>0</v>
      </c>
      <c r="AJ491" s="252">
        <v>0</v>
      </c>
      <c r="AK491" s="243" t="e">
        <f t="shared" si="1381"/>
        <v>#DIV/0!</v>
      </c>
      <c r="AL491" s="252"/>
      <c r="AM491" s="252"/>
      <c r="AN491" s="243" t="e">
        <f t="shared" si="1383"/>
        <v>#DIV/0!</v>
      </c>
      <c r="AO491" s="252">
        <v>0</v>
      </c>
      <c r="AP491" s="252">
        <v>0</v>
      </c>
      <c r="AQ491" s="243" t="e">
        <f t="shared" si="1385"/>
        <v>#DIV/0!</v>
      </c>
      <c r="AR491" s="252"/>
      <c r="AS491" s="254"/>
    </row>
    <row r="492" spans="1:45" s="241" customFormat="1" ht="25.5" hidden="1" customHeight="1">
      <c r="A492" s="314" t="s">
        <v>10</v>
      </c>
      <c r="B492" s="314" t="s">
        <v>350</v>
      </c>
      <c r="C492" s="317"/>
      <c r="D492" s="243" t="s">
        <v>287</v>
      </c>
      <c r="E492" s="243">
        <f>E493+E494+E495</f>
        <v>0</v>
      </c>
      <c r="F492" s="243">
        <f t="shared" ref="F492:AP492" si="1406">F493+F494+F495</f>
        <v>0</v>
      </c>
      <c r="G492" s="243" t="e">
        <f t="shared" si="646"/>
        <v>#DIV/0!</v>
      </c>
      <c r="H492" s="243">
        <f t="shared" si="1406"/>
        <v>0</v>
      </c>
      <c r="I492" s="243">
        <f t="shared" si="1406"/>
        <v>0</v>
      </c>
      <c r="J492" s="243" t="e">
        <f t="shared" si="1364"/>
        <v>#DIV/0!</v>
      </c>
      <c r="K492" s="243">
        <f t="shared" ref="K492" si="1407">K493+K494+K495</f>
        <v>0</v>
      </c>
      <c r="L492" s="243">
        <f t="shared" si="1406"/>
        <v>0</v>
      </c>
      <c r="M492" s="243" t="e">
        <f t="shared" si="1366"/>
        <v>#DIV/0!</v>
      </c>
      <c r="N492" s="243">
        <f t="shared" ref="N492" si="1408">N493+N494+N495</f>
        <v>0</v>
      </c>
      <c r="O492" s="243">
        <f t="shared" si="1406"/>
        <v>0</v>
      </c>
      <c r="P492" s="243" t="e">
        <f t="shared" si="1368"/>
        <v>#DIV/0!</v>
      </c>
      <c r="Q492" s="243">
        <f t="shared" si="1406"/>
        <v>0</v>
      </c>
      <c r="R492" s="243">
        <f t="shared" si="1406"/>
        <v>0</v>
      </c>
      <c r="S492" s="243" t="e">
        <f t="shared" si="1370"/>
        <v>#DIV/0!</v>
      </c>
      <c r="T492" s="243">
        <f t="shared" si="1406"/>
        <v>0</v>
      </c>
      <c r="U492" s="243">
        <f t="shared" si="1406"/>
        <v>0</v>
      </c>
      <c r="V492" s="243" t="e">
        <f t="shared" si="1372"/>
        <v>#DIV/0!</v>
      </c>
      <c r="W492" s="243">
        <f t="shared" si="1406"/>
        <v>0</v>
      </c>
      <c r="X492" s="243">
        <f t="shared" si="1406"/>
        <v>0</v>
      </c>
      <c r="Y492" s="243" t="e">
        <f t="shared" si="1374"/>
        <v>#DIV/0!</v>
      </c>
      <c r="Z492" s="243">
        <f t="shared" si="1406"/>
        <v>0</v>
      </c>
      <c r="AA492" s="243">
        <f t="shared" si="1406"/>
        <v>0</v>
      </c>
      <c r="AB492" s="243" t="e">
        <f t="shared" si="588"/>
        <v>#DIV/0!</v>
      </c>
      <c r="AC492" s="243">
        <f t="shared" si="1406"/>
        <v>0</v>
      </c>
      <c r="AD492" s="243">
        <f t="shared" si="1406"/>
        <v>0</v>
      </c>
      <c r="AE492" s="243" t="e">
        <f t="shared" si="1377"/>
        <v>#DIV/0!</v>
      </c>
      <c r="AF492" s="243">
        <f t="shared" si="1406"/>
        <v>0</v>
      </c>
      <c r="AG492" s="243">
        <f t="shared" si="1406"/>
        <v>0</v>
      </c>
      <c r="AH492" s="243" t="e">
        <f t="shared" si="1379"/>
        <v>#DIV/0!</v>
      </c>
      <c r="AI492" s="243">
        <f t="shared" si="1406"/>
        <v>0</v>
      </c>
      <c r="AJ492" s="243">
        <f t="shared" si="1406"/>
        <v>0</v>
      </c>
      <c r="AK492" s="243" t="e">
        <f t="shared" si="1381"/>
        <v>#DIV/0!</v>
      </c>
      <c r="AL492" s="243">
        <f t="shared" si="1406"/>
        <v>0</v>
      </c>
      <c r="AM492" s="243">
        <f t="shared" si="1406"/>
        <v>0</v>
      </c>
      <c r="AN492" s="243" t="e">
        <f t="shared" si="1383"/>
        <v>#DIV/0!</v>
      </c>
      <c r="AO492" s="243">
        <f t="shared" si="1406"/>
        <v>0</v>
      </c>
      <c r="AP492" s="243">
        <f t="shared" si="1406"/>
        <v>0</v>
      </c>
      <c r="AQ492" s="243" t="e">
        <f t="shared" si="1385"/>
        <v>#DIV/0!</v>
      </c>
      <c r="AR492" s="252"/>
      <c r="AS492" s="254"/>
    </row>
    <row r="493" spans="1:45" s="241" customFormat="1" ht="31.2" hidden="1">
      <c r="A493" s="315"/>
      <c r="B493" s="315"/>
      <c r="C493" s="317"/>
      <c r="D493" s="243" t="s">
        <v>2</v>
      </c>
      <c r="E493" s="243">
        <f t="shared" ref="E493:F495" si="1409">H493+K493+N493+Q493+T493+W493+Z493+AC493+AF493+AI493+AL493+AO493</f>
        <v>0</v>
      </c>
      <c r="F493" s="243">
        <f t="shared" si="1409"/>
        <v>0</v>
      </c>
      <c r="G493" s="243" t="e">
        <f t="shared" si="646"/>
        <v>#DIV/0!</v>
      </c>
      <c r="H493" s="252">
        <v>0</v>
      </c>
      <c r="I493" s="252">
        <v>0</v>
      </c>
      <c r="J493" s="243" t="e">
        <f t="shared" si="1364"/>
        <v>#DIV/0!</v>
      </c>
      <c r="K493" s="252">
        <v>0</v>
      </c>
      <c r="L493" s="252">
        <v>0</v>
      </c>
      <c r="M493" s="243" t="e">
        <f t="shared" si="1366"/>
        <v>#DIV/0!</v>
      </c>
      <c r="N493" s="252">
        <v>0</v>
      </c>
      <c r="O493" s="252">
        <v>0</v>
      </c>
      <c r="P493" s="243" t="e">
        <f t="shared" si="1368"/>
        <v>#DIV/0!</v>
      </c>
      <c r="Q493" s="252">
        <v>0</v>
      </c>
      <c r="R493" s="252">
        <v>0</v>
      </c>
      <c r="S493" s="243" t="e">
        <f t="shared" si="1370"/>
        <v>#DIV/0!</v>
      </c>
      <c r="T493" s="252">
        <v>0</v>
      </c>
      <c r="U493" s="252">
        <v>0</v>
      </c>
      <c r="V493" s="243" t="e">
        <f t="shared" si="1372"/>
        <v>#DIV/0!</v>
      </c>
      <c r="W493" s="252"/>
      <c r="X493" s="252"/>
      <c r="Y493" s="243" t="e">
        <f t="shared" si="1374"/>
        <v>#DIV/0!</v>
      </c>
      <c r="Z493" s="252">
        <v>0</v>
      </c>
      <c r="AA493" s="252">
        <v>0</v>
      </c>
      <c r="AB493" s="243" t="e">
        <f t="shared" si="588"/>
        <v>#DIV/0!</v>
      </c>
      <c r="AC493" s="252">
        <v>0</v>
      </c>
      <c r="AD493" s="252">
        <v>0</v>
      </c>
      <c r="AE493" s="243" t="e">
        <f t="shared" si="1377"/>
        <v>#DIV/0!</v>
      </c>
      <c r="AF493" s="252">
        <v>0</v>
      </c>
      <c r="AG493" s="252">
        <v>0</v>
      </c>
      <c r="AH493" s="243" t="e">
        <f t="shared" si="1379"/>
        <v>#DIV/0!</v>
      </c>
      <c r="AI493" s="252">
        <v>0</v>
      </c>
      <c r="AJ493" s="252">
        <v>0</v>
      </c>
      <c r="AK493" s="243" t="e">
        <f t="shared" si="1381"/>
        <v>#DIV/0!</v>
      </c>
      <c r="AL493" s="252">
        <v>0</v>
      </c>
      <c r="AM493" s="252">
        <v>0</v>
      </c>
      <c r="AN493" s="243" t="e">
        <f t="shared" si="1383"/>
        <v>#DIV/0!</v>
      </c>
      <c r="AO493" s="252">
        <v>0</v>
      </c>
      <c r="AP493" s="252">
        <v>0</v>
      </c>
      <c r="AQ493" s="243" t="e">
        <f t="shared" si="1385"/>
        <v>#DIV/0!</v>
      </c>
      <c r="AR493" s="252"/>
      <c r="AS493" s="254"/>
    </row>
    <row r="494" spans="1:45" s="241" customFormat="1" ht="16.05" hidden="1" customHeight="1">
      <c r="A494" s="315"/>
      <c r="B494" s="315"/>
      <c r="C494" s="317"/>
      <c r="D494" s="243" t="s">
        <v>43</v>
      </c>
      <c r="E494" s="243">
        <f t="shared" si="1409"/>
        <v>0</v>
      </c>
      <c r="F494" s="243">
        <f t="shared" si="1409"/>
        <v>0</v>
      </c>
      <c r="G494" s="243" t="e">
        <f t="shared" si="646"/>
        <v>#DIV/0!</v>
      </c>
      <c r="H494" s="252">
        <v>0</v>
      </c>
      <c r="I494" s="252">
        <v>0</v>
      </c>
      <c r="J494" s="243" t="e">
        <f t="shared" si="1364"/>
        <v>#DIV/0!</v>
      </c>
      <c r="K494" s="252">
        <v>0</v>
      </c>
      <c r="L494" s="252">
        <v>0</v>
      </c>
      <c r="M494" s="243" t="e">
        <f t="shared" si="1366"/>
        <v>#DIV/0!</v>
      </c>
      <c r="N494" s="252">
        <v>0</v>
      </c>
      <c r="O494" s="252">
        <v>0</v>
      </c>
      <c r="P494" s="243" t="e">
        <f t="shared" si="1368"/>
        <v>#DIV/0!</v>
      </c>
      <c r="Q494" s="252">
        <v>0</v>
      </c>
      <c r="R494" s="252">
        <v>0</v>
      </c>
      <c r="S494" s="243" t="e">
        <f t="shared" si="1370"/>
        <v>#DIV/0!</v>
      </c>
      <c r="T494" s="252">
        <v>0</v>
      </c>
      <c r="U494" s="252">
        <v>0</v>
      </c>
      <c r="V494" s="243" t="e">
        <f t="shared" si="1372"/>
        <v>#DIV/0!</v>
      </c>
      <c r="W494" s="252">
        <v>0</v>
      </c>
      <c r="X494" s="252"/>
      <c r="Y494" s="243" t="e">
        <f t="shared" si="1374"/>
        <v>#DIV/0!</v>
      </c>
      <c r="Z494" s="252">
        <v>0</v>
      </c>
      <c r="AA494" s="252">
        <v>0</v>
      </c>
      <c r="AB494" s="243" t="e">
        <f t="shared" si="588"/>
        <v>#DIV/0!</v>
      </c>
      <c r="AC494" s="252">
        <v>0</v>
      </c>
      <c r="AD494" s="252">
        <v>0</v>
      </c>
      <c r="AE494" s="243" t="e">
        <f t="shared" si="1377"/>
        <v>#DIV/0!</v>
      </c>
      <c r="AF494" s="252">
        <v>0</v>
      </c>
      <c r="AG494" s="252">
        <v>0</v>
      </c>
      <c r="AH494" s="243" t="e">
        <f t="shared" si="1379"/>
        <v>#DIV/0!</v>
      </c>
      <c r="AI494" s="252">
        <v>0</v>
      </c>
      <c r="AJ494" s="252">
        <v>0</v>
      </c>
      <c r="AK494" s="243" t="e">
        <f t="shared" si="1381"/>
        <v>#DIV/0!</v>
      </c>
      <c r="AL494" s="252">
        <v>0</v>
      </c>
      <c r="AM494" s="252">
        <v>0</v>
      </c>
      <c r="AN494" s="243" t="e">
        <f t="shared" si="1383"/>
        <v>#DIV/0!</v>
      </c>
      <c r="AO494" s="252">
        <v>0</v>
      </c>
      <c r="AP494" s="252">
        <v>0</v>
      </c>
      <c r="AQ494" s="243" t="e">
        <f t="shared" si="1385"/>
        <v>#DIV/0!</v>
      </c>
      <c r="AR494" s="252"/>
      <c r="AS494" s="254"/>
    </row>
    <row r="495" spans="1:45" s="241" customFormat="1" ht="31.2" hidden="1">
      <c r="A495" s="316"/>
      <c r="B495" s="316"/>
      <c r="C495" s="317"/>
      <c r="D495" s="243" t="s">
        <v>288</v>
      </c>
      <c r="E495" s="243">
        <f t="shared" si="1409"/>
        <v>0</v>
      </c>
      <c r="F495" s="243">
        <f t="shared" si="1409"/>
        <v>0</v>
      </c>
      <c r="G495" s="243" t="e">
        <f t="shared" si="646"/>
        <v>#DIV/0!</v>
      </c>
      <c r="H495" s="252">
        <v>0</v>
      </c>
      <c r="I495" s="252">
        <v>0</v>
      </c>
      <c r="J495" s="243" t="e">
        <f t="shared" si="1364"/>
        <v>#DIV/0!</v>
      </c>
      <c r="K495" s="252">
        <v>0</v>
      </c>
      <c r="L495" s="252">
        <v>0</v>
      </c>
      <c r="M495" s="243" t="e">
        <f t="shared" si="1366"/>
        <v>#DIV/0!</v>
      </c>
      <c r="N495" s="252">
        <v>0</v>
      </c>
      <c r="O495" s="252">
        <v>0</v>
      </c>
      <c r="P495" s="243" t="e">
        <f t="shared" si="1368"/>
        <v>#DIV/0!</v>
      </c>
      <c r="Q495" s="252">
        <v>0</v>
      </c>
      <c r="R495" s="252">
        <v>0</v>
      </c>
      <c r="S495" s="243" t="e">
        <f t="shared" si="1370"/>
        <v>#DIV/0!</v>
      </c>
      <c r="T495" s="252">
        <v>0</v>
      </c>
      <c r="U495" s="252">
        <v>0</v>
      </c>
      <c r="V495" s="243" t="e">
        <f t="shared" si="1372"/>
        <v>#DIV/0!</v>
      </c>
      <c r="W495" s="252"/>
      <c r="X495" s="252"/>
      <c r="Y495" s="243" t="e">
        <f t="shared" si="1374"/>
        <v>#DIV/0!</v>
      </c>
      <c r="Z495" s="252">
        <v>0</v>
      </c>
      <c r="AA495" s="252">
        <v>0</v>
      </c>
      <c r="AB495" s="243" t="e">
        <f t="shared" si="588"/>
        <v>#DIV/0!</v>
      </c>
      <c r="AC495" s="252">
        <v>0</v>
      </c>
      <c r="AD495" s="252">
        <v>0</v>
      </c>
      <c r="AE495" s="243" t="e">
        <f t="shared" si="1377"/>
        <v>#DIV/0!</v>
      </c>
      <c r="AF495" s="252">
        <v>0</v>
      </c>
      <c r="AG495" s="252">
        <v>0</v>
      </c>
      <c r="AH495" s="243" t="e">
        <f t="shared" si="1379"/>
        <v>#DIV/0!</v>
      </c>
      <c r="AI495" s="252">
        <v>0</v>
      </c>
      <c r="AJ495" s="252">
        <v>0</v>
      </c>
      <c r="AK495" s="243" t="e">
        <f t="shared" si="1381"/>
        <v>#DIV/0!</v>
      </c>
      <c r="AL495" s="252">
        <v>0</v>
      </c>
      <c r="AM495" s="252">
        <v>0</v>
      </c>
      <c r="AN495" s="243" t="e">
        <f t="shared" si="1383"/>
        <v>#DIV/0!</v>
      </c>
      <c r="AO495" s="252">
        <v>0</v>
      </c>
      <c r="AP495" s="252">
        <v>0</v>
      </c>
      <c r="AQ495" s="243" t="e">
        <f t="shared" si="1385"/>
        <v>#DIV/0!</v>
      </c>
      <c r="AR495" s="252"/>
      <c r="AS495" s="254"/>
    </row>
    <row r="496" spans="1:45" s="241" customFormat="1" ht="27.75" customHeight="1">
      <c r="A496" s="314" t="s">
        <v>296</v>
      </c>
      <c r="B496" s="314" t="s">
        <v>438</v>
      </c>
      <c r="C496" s="317"/>
      <c r="D496" s="243" t="s">
        <v>287</v>
      </c>
      <c r="E496" s="243">
        <f>E497+E498+E499</f>
        <v>180.4</v>
      </c>
      <c r="F496" s="243">
        <f t="shared" ref="F496:AP496" si="1410">F497+F498+F499</f>
        <v>30</v>
      </c>
      <c r="G496" s="243">
        <f t="shared" si="646"/>
        <v>16.62971175166297</v>
      </c>
      <c r="H496" s="243">
        <f t="shared" si="1410"/>
        <v>0</v>
      </c>
      <c r="I496" s="243">
        <f t="shared" si="1410"/>
        <v>0</v>
      </c>
      <c r="J496" s="243" t="e">
        <f t="shared" si="1364"/>
        <v>#DIV/0!</v>
      </c>
      <c r="K496" s="243">
        <f t="shared" ref="K496" si="1411">K497+K498+K499</f>
        <v>0</v>
      </c>
      <c r="L496" s="243">
        <f t="shared" si="1410"/>
        <v>0</v>
      </c>
      <c r="M496" s="243" t="e">
        <f t="shared" si="1366"/>
        <v>#DIV/0!</v>
      </c>
      <c r="N496" s="243">
        <f t="shared" ref="N496" si="1412">N497+N498+N499</f>
        <v>0</v>
      </c>
      <c r="O496" s="243">
        <f t="shared" si="1410"/>
        <v>0</v>
      </c>
      <c r="P496" s="243" t="e">
        <f t="shared" si="1368"/>
        <v>#DIV/0!</v>
      </c>
      <c r="Q496" s="243">
        <f t="shared" si="1410"/>
        <v>0</v>
      </c>
      <c r="R496" s="243">
        <f t="shared" si="1410"/>
        <v>0</v>
      </c>
      <c r="S496" s="243" t="e">
        <f t="shared" si="1370"/>
        <v>#DIV/0!</v>
      </c>
      <c r="T496" s="243">
        <f t="shared" si="1410"/>
        <v>30</v>
      </c>
      <c r="U496" s="243">
        <f t="shared" si="1410"/>
        <v>0</v>
      </c>
      <c r="V496" s="243">
        <f t="shared" si="1372"/>
        <v>0</v>
      </c>
      <c r="W496" s="243">
        <f t="shared" si="1410"/>
        <v>0</v>
      </c>
      <c r="X496" s="243">
        <f t="shared" si="1410"/>
        <v>30</v>
      </c>
      <c r="Y496" s="243" t="e">
        <f t="shared" si="1374"/>
        <v>#DIV/0!</v>
      </c>
      <c r="Z496" s="243">
        <f t="shared" si="1410"/>
        <v>0</v>
      </c>
      <c r="AA496" s="243">
        <f t="shared" si="1410"/>
        <v>0</v>
      </c>
      <c r="AB496" s="243" t="e">
        <f t="shared" si="588"/>
        <v>#DIV/0!</v>
      </c>
      <c r="AC496" s="243">
        <f t="shared" si="1410"/>
        <v>0</v>
      </c>
      <c r="AD496" s="243">
        <f t="shared" si="1410"/>
        <v>0</v>
      </c>
      <c r="AE496" s="243" t="e">
        <f t="shared" si="1377"/>
        <v>#DIV/0!</v>
      </c>
      <c r="AF496" s="243">
        <f t="shared" si="1410"/>
        <v>0</v>
      </c>
      <c r="AG496" s="243">
        <f t="shared" si="1410"/>
        <v>0</v>
      </c>
      <c r="AH496" s="243" t="e">
        <f t="shared" si="1379"/>
        <v>#DIV/0!</v>
      </c>
      <c r="AI496" s="243">
        <f t="shared" si="1410"/>
        <v>0</v>
      </c>
      <c r="AJ496" s="243">
        <f t="shared" si="1410"/>
        <v>0</v>
      </c>
      <c r="AK496" s="243" t="e">
        <f t="shared" si="1381"/>
        <v>#DIV/0!</v>
      </c>
      <c r="AL496" s="243">
        <f t="shared" si="1410"/>
        <v>0</v>
      </c>
      <c r="AM496" s="243">
        <f t="shared" si="1410"/>
        <v>0</v>
      </c>
      <c r="AN496" s="243" t="e">
        <f t="shared" si="1383"/>
        <v>#DIV/0!</v>
      </c>
      <c r="AO496" s="243">
        <f t="shared" si="1410"/>
        <v>150.4</v>
      </c>
      <c r="AP496" s="243">
        <f t="shared" si="1410"/>
        <v>0</v>
      </c>
      <c r="AQ496" s="243">
        <f t="shared" si="1385"/>
        <v>0</v>
      </c>
      <c r="AR496" s="252"/>
      <c r="AS496" s="254"/>
    </row>
    <row r="497" spans="1:45" s="241" customFormat="1" ht="31.2">
      <c r="A497" s="315"/>
      <c r="B497" s="315"/>
      <c r="C497" s="317"/>
      <c r="D497" s="243" t="s">
        <v>2</v>
      </c>
      <c r="E497" s="243">
        <f t="shared" ref="E497:F499" si="1413">H497+K497+N497+Q497+T497+W497+Z497+AC497+AF497+AI497+AL497+AO497</f>
        <v>150.4</v>
      </c>
      <c r="F497" s="243">
        <f t="shared" si="1413"/>
        <v>0</v>
      </c>
      <c r="G497" s="243">
        <f t="shared" si="646"/>
        <v>0</v>
      </c>
      <c r="H497" s="252">
        <v>0</v>
      </c>
      <c r="I497" s="252">
        <v>0</v>
      </c>
      <c r="J497" s="243" t="e">
        <f t="shared" si="1364"/>
        <v>#DIV/0!</v>
      </c>
      <c r="K497" s="252">
        <v>0</v>
      </c>
      <c r="L497" s="252">
        <v>0</v>
      </c>
      <c r="M497" s="243" t="e">
        <f t="shared" si="1366"/>
        <v>#DIV/0!</v>
      </c>
      <c r="N497" s="252">
        <v>0</v>
      </c>
      <c r="O497" s="252">
        <v>0</v>
      </c>
      <c r="P497" s="243" t="e">
        <f t="shared" si="1368"/>
        <v>#DIV/0!</v>
      </c>
      <c r="Q497" s="252">
        <v>0</v>
      </c>
      <c r="R497" s="252">
        <v>0</v>
      </c>
      <c r="S497" s="243" t="e">
        <f t="shared" si="1370"/>
        <v>#DIV/0!</v>
      </c>
      <c r="T497" s="252"/>
      <c r="U497" s="252"/>
      <c r="V497" s="243" t="e">
        <f t="shared" si="1372"/>
        <v>#DIV/0!</v>
      </c>
      <c r="W497" s="252">
        <v>0</v>
      </c>
      <c r="X497" s="252">
        <v>0</v>
      </c>
      <c r="Y497" s="243" t="e">
        <f t="shared" si="1374"/>
        <v>#DIV/0!</v>
      </c>
      <c r="Z497" s="252">
        <v>0</v>
      </c>
      <c r="AA497" s="252">
        <v>0</v>
      </c>
      <c r="AB497" s="243" t="e">
        <f t="shared" si="588"/>
        <v>#DIV/0!</v>
      </c>
      <c r="AC497" s="252">
        <v>0</v>
      </c>
      <c r="AD497" s="252">
        <v>0</v>
      </c>
      <c r="AE497" s="243" t="e">
        <f t="shared" si="1377"/>
        <v>#DIV/0!</v>
      </c>
      <c r="AF497" s="252">
        <v>0</v>
      </c>
      <c r="AG497" s="252">
        <v>0</v>
      </c>
      <c r="AH497" s="243" t="e">
        <f t="shared" si="1379"/>
        <v>#DIV/0!</v>
      </c>
      <c r="AI497" s="252">
        <v>0</v>
      </c>
      <c r="AJ497" s="252">
        <v>0</v>
      </c>
      <c r="AK497" s="243" t="e">
        <f t="shared" si="1381"/>
        <v>#DIV/0!</v>
      </c>
      <c r="AL497" s="252">
        <v>0</v>
      </c>
      <c r="AM497" s="252">
        <v>0</v>
      </c>
      <c r="AN497" s="243" t="e">
        <f t="shared" si="1383"/>
        <v>#DIV/0!</v>
      </c>
      <c r="AO497" s="252">
        <v>150.4</v>
      </c>
      <c r="AP497" s="252">
        <v>0</v>
      </c>
      <c r="AQ497" s="243">
        <f t="shared" si="1385"/>
        <v>0</v>
      </c>
      <c r="AR497" s="252"/>
      <c r="AS497" s="254"/>
    </row>
    <row r="498" spans="1:45" s="241" customFormat="1" ht="16.05" customHeight="1">
      <c r="A498" s="315"/>
      <c r="B498" s="315"/>
      <c r="C498" s="317"/>
      <c r="D498" s="243" t="s">
        <v>43</v>
      </c>
      <c r="E498" s="243">
        <f t="shared" si="1413"/>
        <v>30</v>
      </c>
      <c r="F498" s="243">
        <f t="shared" si="1413"/>
        <v>30</v>
      </c>
      <c r="G498" s="243">
        <f t="shared" si="646"/>
        <v>100</v>
      </c>
      <c r="H498" s="252">
        <v>0</v>
      </c>
      <c r="I498" s="252">
        <v>0</v>
      </c>
      <c r="J498" s="243" t="e">
        <f t="shared" si="1364"/>
        <v>#DIV/0!</v>
      </c>
      <c r="K498" s="252">
        <v>0</v>
      </c>
      <c r="L498" s="252">
        <v>0</v>
      </c>
      <c r="M498" s="243" t="e">
        <f t="shared" si="1366"/>
        <v>#DIV/0!</v>
      </c>
      <c r="N498" s="252">
        <v>0</v>
      </c>
      <c r="O498" s="252">
        <v>0</v>
      </c>
      <c r="P498" s="243" t="e">
        <f t="shared" si="1368"/>
        <v>#DIV/0!</v>
      </c>
      <c r="Q498" s="252">
        <v>0</v>
      </c>
      <c r="R498" s="252">
        <v>0</v>
      </c>
      <c r="S498" s="243" t="e">
        <f t="shared" si="1370"/>
        <v>#DIV/0!</v>
      </c>
      <c r="T498" s="252">
        <v>30</v>
      </c>
      <c r="U498" s="252"/>
      <c r="V498" s="243">
        <f t="shared" si="1372"/>
        <v>0</v>
      </c>
      <c r="W498" s="252">
        <v>0</v>
      </c>
      <c r="X498" s="252">
        <v>30</v>
      </c>
      <c r="Y498" s="243" t="e">
        <f t="shared" si="1374"/>
        <v>#DIV/0!</v>
      </c>
      <c r="Z498" s="252">
        <v>0</v>
      </c>
      <c r="AA498" s="252">
        <v>0</v>
      </c>
      <c r="AB498" s="243" t="e">
        <f t="shared" si="588"/>
        <v>#DIV/0!</v>
      </c>
      <c r="AC498" s="252">
        <v>0</v>
      </c>
      <c r="AD498" s="252">
        <v>0</v>
      </c>
      <c r="AE498" s="243" t="e">
        <f t="shared" si="1377"/>
        <v>#DIV/0!</v>
      </c>
      <c r="AF498" s="252">
        <v>0</v>
      </c>
      <c r="AG498" s="252">
        <v>0</v>
      </c>
      <c r="AH498" s="243" t="e">
        <f t="shared" si="1379"/>
        <v>#DIV/0!</v>
      </c>
      <c r="AI498" s="252">
        <v>0</v>
      </c>
      <c r="AJ498" s="252">
        <v>0</v>
      </c>
      <c r="AK498" s="243" t="e">
        <f t="shared" si="1381"/>
        <v>#DIV/0!</v>
      </c>
      <c r="AL498" s="252">
        <v>0</v>
      </c>
      <c r="AM498" s="252">
        <v>0</v>
      </c>
      <c r="AN498" s="243" t="e">
        <f t="shared" si="1383"/>
        <v>#DIV/0!</v>
      </c>
      <c r="AO498" s="252">
        <v>0</v>
      </c>
      <c r="AP498" s="252">
        <v>0</v>
      </c>
      <c r="AQ498" s="243" t="e">
        <f t="shared" si="1385"/>
        <v>#DIV/0!</v>
      </c>
      <c r="AR498" s="252"/>
      <c r="AS498" s="254"/>
    </row>
    <row r="499" spans="1:45" s="241" customFormat="1" ht="31.2">
      <c r="A499" s="316"/>
      <c r="B499" s="316"/>
      <c r="C499" s="317"/>
      <c r="D499" s="243" t="s">
        <v>288</v>
      </c>
      <c r="E499" s="243">
        <f t="shared" si="1413"/>
        <v>0</v>
      </c>
      <c r="F499" s="243">
        <f t="shared" si="1413"/>
        <v>0</v>
      </c>
      <c r="G499" s="243" t="e">
        <f t="shared" si="646"/>
        <v>#DIV/0!</v>
      </c>
      <c r="H499" s="252">
        <v>0</v>
      </c>
      <c r="I499" s="252">
        <v>0</v>
      </c>
      <c r="J499" s="243" t="e">
        <f t="shared" si="1364"/>
        <v>#DIV/0!</v>
      </c>
      <c r="K499" s="252">
        <v>0</v>
      </c>
      <c r="L499" s="252">
        <v>0</v>
      </c>
      <c r="M499" s="243" t="e">
        <f t="shared" si="1366"/>
        <v>#DIV/0!</v>
      </c>
      <c r="N499" s="252">
        <v>0</v>
      </c>
      <c r="O499" s="252">
        <v>0</v>
      </c>
      <c r="P499" s="243" t="e">
        <f t="shared" si="1368"/>
        <v>#DIV/0!</v>
      </c>
      <c r="Q499" s="252">
        <v>0</v>
      </c>
      <c r="R499" s="252">
        <v>0</v>
      </c>
      <c r="S499" s="243" t="e">
        <f t="shared" si="1370"/>
        <v>#DIV/0!</v>
      </c>
      <c r="T499" s="252"/>
      <c r="U499" s="252"/>
      <c r="V499" s="243" t="e">
        <f t="shared" si="1372"/>
        <v>#DIV/0!</v>
      </c>
      <c r="W499" s="252">
        <v>0</v>
      </c>
      <c r="X499" s="252">
        <v>0</v>
      </c>
      <c r="Y499" s="243" t="e">
        <f t="shared" si="1374"/>
        <v>#DIV/0!</v>
      </c>
      <c r="Z499" s="252">
        <v>0</v>
      </c>
      <c r="AA499" s="252">
        <v>0</v>
      </c>
      <c r="AB499" s="243" t="e">
        <f t="shared" si="588"/>
        <v>#DIV/0!</v>
      </c>
      <c r="AC499" s="252">
        <v>0</v>
      </c>
      <c r="AD499" s="252">
        <v>0</v>
      </c>
      <c r="AE499" s="243" t="e">
        <f t="shared" si="1377"/>
        <v>#DIV/0!</v>
      </c>
      <c r="AF499" s="252">
        <v>0</v>
      </c>
      <c r="AG499" s="252">
        <v>0</v>
      </c>
      <c r="AH499" s="243" t="e">
        <f t="shared" si="1379"/>
        <v>#DIV/0!</v>
      </c>
      <c r="AI499" s="252">
        <v>0</v>
      </c>
      <c r="AJ499" s="252">
        <v>0</v>
      </c>
      <c r="AK499" s="243" t="e">
        <f t="shared" si="1381"/>
        <v>#DIV/0!</v>
      </c>
      <c r="AL499" s="252">
        <v>0</v>
      </c>
      <c r="AM499" s="252">
        <v>0</v>
      </c>
      <c r="AN499" s="243" t="e">
        <f t="shared" si="1383"/>
        <v>#DIV/0!</v>
      </c>
      <c r="AO499" s="252">
        <v>0</v>
      </c>
      <c r="AP499" s="252">
        <v>0</v>
      </c>
      <c r="AQ499" s="243" t="e">
        <f t="shared" si="1385"/>
        <v>#DIV/0!</v>
      </c>
      <c r="AR499" s="252"/>
      <c r="AS499" s="254"/>
    </row>
    <row r="500" spans="1:45" s="241" customFormat="1" ht="36" customHeight="1">
      <c r="A500" s="314" t="s">
        <v>298</v>
      </c>
      <c r="B500" s="314" t="s">
        <v>439</v>
      </c>
      <c r="C500" s="317"/>
      <c r="D500" s="243" t="s">
        <v>287</v>
      </c>
      <c r="E500" s="243">
        <f>E501+E502+E503</f>
        <v>30</v>
      </c>
      <c r="F500" s="243">
        <f t="shared" ref="F500:AP500" si="1414">F501+F502+F503</f>
        <v>0</v>
      </c>
      <c r="G500" s="243">
        <f t="shared" ref="G500:G617" si="1415">(F500/E500)*100</f>
        <v>0</v>
      </c>
      <c r="H500" s="243">
        <f t="shared" si="1414"/>
        <v>0</v>
      </c>
      <c r="I500" s="243">
        <f t="shared" si="1414"/>
        <v>0</v>
      </c>
      <c r="J500" s="243" t="e">
        <f t="shared" si="1364"/>
        <v>#DIV/0!</v>
      </c>
      <c r="K500" s="243">
        <f t="shared" ref="K500" si="1416">K501+K502+K503</f>
        <v>0</v>
      </c>
      <c r="L500" s="243">
        <f t="shared" si="1414"/>
        <v>0</v>
      </c>
      <c r="M500" s="243" t="e">
        <f t="shared" si="1366"/>
        <v>#DIV/0!</v>
      </c>
      <c r="N500" s="243">
        <f t="shared" ref="N500" si="1417">N501+N502+N503</f>
        <v>0</v>
      </c>
      <c r="O500" s="243">
        <f t="shared" si="1414"/>
        <v>0</v>
      </c>
      <c r="P500" s="243" t="e">
        <f t="shared" si="1368"/>
        <v>#DIV/0!</v>
      </c>
      <c r="Q500" s="243">
        <f t="shared" si="1414"/>
        <v>0</v>
      </c>
      <c r="R500" s="243">
        <f t="shared" si="1414"/>
        <v>0</v>
      </c>
      <c r="S500" s="243" t="e">
        <f t="shared" si="1370"/>
        <v>#DIV/0!</v>
      </c>
      <c r="T500" s="243">
        <f t="shared" si="1414"/>
        <v>0</v>
      </c>
      <c r="U500" s="243">
        <f t="shared" si="1414"/>
        <v>0</v>
      </c>
      <c r="V500" s="243" t="e">
        <f t="shared" si="1372"/>
        <v>#DIV/0!</v>
      </c>
      <c r="W500" s="243">
        <f t="shared" si="1414"/>
        <v>0</v>
      </c>
      <c r="X500" s="243">
        <f t="shared" si="1414"/>
        <v>0</v>
      </c>
      <c r="Y500" s="243" t="e">
        <f t="shared" si="1374"/>
        <v>#DIV/0!</v>
      </c>
      <c r="Z500" s="243">
        <f t="shared" si="1414"/>
        <v>0</v>
      </c>
      <c r="AA500" s="243">
        <f t="shared" si="1414"/>
        <v>0</v>
      </c>
      <c r="AB500" s="243" t="e">
        <f t="shared" si="588"/>
        <v>#DIV/0!</v>
      </c>
      <c r="AC500" s="243">
        <f t="shared" si="1414"/>
        <v>0</v>
      </c>
      <c r="AD500" s="243">
        <f t="shared" si="1414"/>
        <v>0</v>
      </c>
      <c r="AE500" s="243" t="e">
        <f t="shared" si="1377"/>
        <v>#DIV/0!</v>
      </c>
      <c r="AF500" s="243">
        <f t="shared" si="1414"/>
        <v>0</v>
      </c>
      <c r="AG500" s="243">
        <f t="shared" si="1414"/>
        <v>0</v>
      </c>
      <c r="AH500" s="243" t="e">
        <f t="shared" si="1379"/>
        <v>#DIV/0!</v>
      </c>
      <c r="AI500" s="243">
        <f t="shared" si="1414"/>
        <v>30</v>
      </c>
      <c r="AJ500" s="243">
        <f t="shared" si="1414"/>
        <v>0</v>
      </c>
      <c r="AK500" s="243">
        <f t="shared" si="1381"/>
        <v>0</v>
      </c>
      <c r="AL500" s="243">
        <f t="shared" si="1414"/>
        <v>0</v>
      </c>
      <c r="AM500" s="243">
        <f t="shared" si="1414"/>
        <v>0</v>
      </c>
      <c r="AN500" s="243" t="e">
        <f t="shared" si="1383"/>
        <v>#DIV/0!</v>
      </c>
      <c r="AO500" s="243">
        <f t="shared" si="1414"/>
        <v>0</v>
      </c>
      <c r="AP500" s="243">
        <f t="shared" si="1414"/>
        <v>0</v>
      </c>
      <c r="AQ500" s="243" t="e">
        <f t="shared" si="1385"/>
        <v>#DIV/0!</v>
      </c>
      <c r="AR500" s="252"/>
      <c r="AS500" s="254"/>
    </row>
    <row r="501" spans="1:45" s="241" customFormat="1" ht="31.2">
      <c r="A501" s="315"/>
      <c r="B501" s="315"/>
      <c r="C501" s="317"/>
      <c r="D501" s="243" t="s">
        <v>2</v>
      </c>
      <c r="E501" s="243">
        <f t="shared" ref="E501:F503" si="1418">H501+K501+N501+Q501+T501+W501+Z501+AC501+AF501+AI501+AL501+AO501</f>
        <v>0</v>
      </c>
      <c r="F501" s="243">
        <f t="shared" si="1418"/>
        <v>0</v>
      </c>
      <c r="G501" s="243" t="e">
        <f t="shared" si="1415"/>
        <v>#DIV/0!</v>
      </c>
      <c r="H501" s="252">
        <v>0</v>
      </c>
      <c r="I501" s="252">
        <v>0</v>
      </c>
      <c r="J501" s="243" t="e">
        <f t="shared" si="1364"/>
        <v>#DIV/0!</v>
      </c>
      <c r="K501" s="252">
        <v>0</v>
      </c>
      <c r="L501" s="252">
        <v>0</v>
      </c>
      <c r="M501" s="243" t="e">
        <f t="shared" si="1366"/>
        <v>#DIV/0!</v>
      </c>
      <c r="N501" s="252">
        <v>0</v>
      </c>
      <c r="O501" s="252">
        <v>0</v>
      </c>
      <c r="P501" s="243" t="e">
        <f t="shared" si="1368"/>
        <v>#DIV/0!</v>
      </c>
      <c r="Q501" s="252">
        <v>0</v>
      </c>
      <c r="R501" s="252">
        <v>0</v>
      </c>
      <c r="S501" s="243" t="e">
        <f t="shared" si="1370"/>
        <v>#DIV/0!</v>
      </c>
      <c r="T501" s="252">
        <v>0</v>
      </c>
      <c r="U501" s="252">
        <v>0</v>
      </c>
      <c r="V501" s="243" t="e">
        <f t="shared" si="1372"/>
        <v>#DIV/0!</v>
      </c>
      <c r="W501" s="252">
        <v>0</v>
      </c>
      <c r="X501" s="252">
        <v>0</v>
      </c>
      <c r="Y501" s="243" t="e">
        <f t="shared" si="1374"/>
        <v>#DIV/0!</v>
      </c>
      <c r="Z501" s="252">
        <v>0</v>
      </c>
      <c r="AA501" s="252">
        <v>0</v>
      </c>
      <c r="AB501" s="243" t="e">
        <f t="shared" si="588"/>
        <v>#DIV/0!</v>
      </c>
      <c r="AC501" s="252">
        <v>0</v>
      </c>
      <c r="AD501" s="252">
        <v>0</v>
      </c>
      <c r="AE501" s="243" t="e">
        <f t="shared" si="1377"/>
        <v>#DIV/0!</v>
      </c>
      <c r="AF501" s="252">
        <v>0</v>
      </c>
      <c r="AG501" s="252">
        <v>0</v>
      </c>
      <c r="AH501" s="243" t="e">
        <f t="shared" si="1379"/>
        <v>#DIV/0!</v>
      </c>
      <c r="AI501" s="252">
        <v>0</v>
      </c>
      <c r="AJ501" s="252">
        <v>0</v>
      </c>
      <c r="AK501" s="243" t="e">
        <f t="shared" si="1381"/>
        <v>#DIV/0!</v>
      </c>
      <c r="AL501" s="252">
        <v>0</v>
      </c>
      <c r="AM501" s="252"/>
      <c r="AN501" s="243" t="e">
        <f t="shared" si="1383"/>
        <v>#DIV/0!</v>
      </c>
      <c r="AO501" s="252">
        <v>0</v>
      </c>
      <c r="AP501" s="252">
        <v>0</v>
      </c>
      <c r="AQ501" s="243" t="e">
        <f t="shared" si="1385"/>
        <v>#DIV/0!</v>
      </c>
      <c r="AR501" s="252"/>
      <c r="AS501" s="254"/>
    </row>
    <row r="502" spans="1:45" s="241" customFormat="1" ht="16.05" customHeight="1">
      <c r="A502" s="315"/>
      <c r="B502" s="315"/>
      <c r="C502" s="317"/>
      <c r="D502" s="243" t="s">
        <v>43</v>
      </c>
      <c r="E502" s="243">
        <f t="shared" si="1418"/>
        <v>30</v>
      </c>
      <c r="F502" s="243">
        <f t="shared" si="1418"/>
        <v>0</v>
      </c>
      <c r="G502" s="243">
        <f t="shared" si="1415"/>
        <v>0</v>
      </c>
      <c r="H502" s="252">
        <v>0</v>
      </c>
      <c r="I502" s="252">
        <v>0</v>
      </c>
      <c r="J502" s="243" t="e">
        <f t="shared" si="1364"/>
        <v>#DIV/0!</v>
      </c>
      <c r="K502" s="252">
        <v>0</v>
      </c>
      <c r="L502" s="252">
        <v>0</v>
      </c>
      <c r="M502" s="243" t="e">
        <f t="shared" si="1366"/>
        <v>#DIV/0!</v>
      </c>
      <c r="N502" s="252">
        <v>0</v>
      </c>
      <c r="O502" s="252">
        <v>0</v>
      </c>
      <c r="P502" s="243" t="e">
        <f t="shared" si="1368"/>
        <v>#DIV/0!</v>
      </c>
      <c r="Q502" s="252">
        <v>0</v>
      </c>
      <c r="R502" s="252">
        <v>0</v>
      </c>
      <c r="S502" s="243" t="e">
        <f t="shared" si="1370"/>
        <v>#DIV/0!</v>
      </c>
      <c r="T502" s="252">
        <v>0</v>
      </c>
      <c r="U502" s="252">
        <v>0</v>
      </c>
      <c r="V502" s="243" t="e">
        <f t="shared" si="1372"/>
        <v>#DIV/0!</v>
      </c>
      <c r="W502" s="252">
        <v>0</v>
      </c>
      <c r="X502" s="252">
        <v>0</v>
      </c>
      <c r="Y502" s="243" t="e">
        <f t="shared" si="1374"/>
        <v>#DIV/0!</v>
      </c>
      <c r="Z502" s="252">
        <v>0</v>
      </c>
      <c r="AA502" s="252">
        <v>0</v>
      </c>
      <c r="AB502" s="243" t="e">
        <f t="shared" si="588"/>
        <v>#DIV/0!</v>
      </c>
      <c r="AC502" s="252">
        <v>0</v>
      </c>
      <c r="AD502" s="252">
        <v>0</v>
      </c>
      <c r="AE502" s="243" t="e">
        <f t="shared" si="1377"/>
        <v>#DIV/0!</v>
      </c>
      <c r="AF502" s="252">
        <v>0</v>
      </c>
      <c r="AG502" s="252">
        <v>0</v>
      </c>
      <c r="AH502" s="243" t="e">
        <f t="shared" si="1379"/>
        <v>#DIV/0!</v>
      </c>
      <c r="AI502" s="252">
        <v>30</v>
      </c>
      <c r="AJ502" s="252">
        <v>0</v>
      </c>
      <c r="AK502" s="243">
        <f t="shared" si="1381"/>
        <v>0</v>
      </c>
      <c r="AL502" s="252">
        <v>0</v>
      </c>
      <c r="AM502" s="252">
        <v>0</v>
      </c>
      <c r="AN502" s="243" t="e">
        <f t="shared" si="1383"/>
        <v>#DIV/0!</v>
      </c>
      <c r="AO502" s="252">
        <v>0</v>
      </c>
      <c r="AP502" s="252">
        <v>0</v>
      </c>
      <c r="AQ502" s="243" t="e">
        <f t="shared" si="1385"/>
        <v>#DIV/0!</v>
      </c>
      <c r="AR502" s="252"/>
      <c r="AS502" s="254"/>
    </row>
    <row r="503" spans="1:45" s="241" customFormat="1" ht="31.2">
      <c r="A503" s="316"/>
      <c r="B503" s="316"/>
      <c r="C503" s="317"/>
      <c r="D503" s="243" t="s">
        <v>288</v>
      </c>
      <c r="E503" s="243">
        <f t="shared" si="1418"/>
        <v>0</v>
      </c>
      <c r="F503" s="243">
        <f t="shared" si="1418"/>
        <v>0</v>
      </c>
      <c r="G503" s="243" t="e">
        <f t="shared" si="1415"/>
        <v>#DIV/0!</v>
      </c>
      <c r="H503" s="252">
        <v>0</v>
      </c>
      <c r="I503" s="252">
        <v>0</v>
      </c>
      <c r="J503" s="243" t="e">
        <f t="shared" si="1364"/>
        <v>#DIV/0!</v>
      </c>
      <c r="K503" s="252">
        <v>0</v>
      </c>
      <c r="L503" s="252">
        <v>0</v>
      </c>
      <c r="M503" s="243" t="e">
        <f t="shared" si="1366"/>
        <v>#DIV/0!</v>
      </c>
      <c r="N503" s="252">
        <v>0</v>
      </c>
      <c r="O503" s="252">
        <v>0</v>
      </c>
      <c r="P503" s="243" t="e">
        <f t="shared" si="1368"/>
        <v>#DIV/0!</v>
      </c>
      <c r="Q503" s="252">
        <v>0</v>
      </c>
      <c r="R503" s="252">
        <v>0</v>
      </c>
      <c r="S503" s="243" t="e">
        <f t="shared" si="1370"/>
        <v>#DIV/0!</v>
      </c>
      <c r="T503" s="252">
        <v>0</v>
      </c>
      <c r="U503" s="252">
        <v>0</v>
      </c>
      <c r="V503" s="243" t="e">
        <f t="shared" si="1372"/>
        <v>#DIV/0!</v>
      </c>
      <c r="W503" s="252">
        <v>0</v>
      </c>
      <c r="X503" s="252">
        <v>0</v>
      </c>
      <c r="Y503" s="243" t="e">
        <f t="shared" si="1374"/>
        <v>#DIV/0!</v>
      </c>
      <c r="Z503" s="252">
        <v>0</v>
      </c>
      <c r="AA503" s="252">
        <v>0</v>
      </c>
      <c r="AB503" s="243" t="e">
        <f t="shared" si="588"/>
        <v>#DIV/0!</v>
      </c>
      <c r="AC503" s="252">
        <v>0</v>
      </c>
      <c r="AD503" s="252">
        <v>0</v>
      </c>
      <c r="AE503" s="243" t="e">
        <f t="shared" si="1377"/>
        <v>#DIV/0!</v>
      </c>
      <c r="AF503" s="252">
        <v>0</v>
      </c>
      <c r="AG503" s="252">
        <v>0</v>
      </c>
      <c r="AH503" s="243" t="e">
        <f t="shared" si="1379"/>
        <v>#DIV/0!</v>
      </c>
      <c r="AI503" s="252">
        <v>0</v>
      </c>
      <c r="AJ503" s="252">
        <v>0</v>
      </c>
      <c r="AK503" s="243" t="e">
        <f t="shared" si="1381"/>
        <v>#DIV/0!</v>
      </c>
      <c r="AL503" s="252">
        <v>0</v>
      </c>
      <c r="AM503" s="252"/>
      <c r="AN503" s="243" t="e">
        <f t="shared" si="1383"/>
        <v>#DIV/0!</v>
      </c>
      <c r="AO503" s="252">
        <v>0</v>
      </c>
      <c r="AP503" s="252">
        <v>0</v>
      </c>
      <c r="AQ503" s="243" t="e">
        <f t="shared" si="1385"/>
        <v>#DIV/0!</v>
      </c>
      <c r="AR503" s="252"/>
      <c r="AS503" s="254"/>
    </row>
    <row r="504" spans="1:45" s="241" customFormat="1" ht="16.05" hidden="1" customHeight="1">
      <c r="A504" s="314" t="s">
        <v>12</v>
      </c>
      <c r="B504" s="314" t="s">
        <v>351</v>
      </c>
      <c r="C504" s="317"/>
      <c r="D504" s="243" t="s">
        <v>287</v>
      </c>
      <c r="E504" s="243">
        <f>E505+E506+E507</f>
        <v>0</v>
      </c>
      <c r="F504" s="243">
        <f t="shared" ref="F504:AP504" si="1419">F505+F506+F507</f>
        <v>0</v>
      </c>
      <c r="G504" s="243" t="e">
        <f t="shared" si="1415"/>
        <v>#DIV/0!</v>
      </c>
      <c r="H504" s="243">
        <f t="shared" si="1419"/>
        <v>0</v>
      </c>
      <c r="I504" s="243">
        <f t="shared" si="1419"/>
        <v>0</v>
      </c>
      <c r="J504" s="243" t="e">
        <f t="shared" si="1364"/>
        <v>#DIV/0!</v>
      </c>
      <c r="K504" s="243">
        <f t="shared" ref="K504" si="1420">K505+K506+K507</f>
        <v>0</v>
      </c>
      <c r="L504" s="243">
        <f t="shared" si="1419"/>
        <v>0</v>
      </c>
      <c r="M504" s="243" t="e">
        <f t="shared" si="1366"/>
        <v>#DIV/0!</v>
      </c>
      <c r="N504" s="243">
        <f t="shared" ref="N504" si="1421">N505+N506+N507</f>
        <v>0</v>
      </c>
      <c r="O504" s="243">
        <f t="shared" si="1419"/>
        <v>0</v>
      </c>
      <c r="P504" s="243" t="e">
        <f t="shared" si="1368"/>
        <v>#DIV/0!</v>
      </c>
      <c r="Q504" s="243">
        <f t="shared" si="1419"/>
        <v>0</v>
      </c>
      <c r="R504" s="243">
        <f t="shared" si="1419"/>
        <v>0</v>
      </c>
      <c r="S504" s="243" t="e">
        <f t="shared" si="1370"/>
        <v>#DIV/0!</v>
      </c>
      <c r="T504" s="243">
        <f t="shared" si="1419"/>
        <v>0</v>
      </c>
      <c r="U504" s="243">
        <f t="shared" si="1419"/>
        <v>0</v>
      </c>
      <c r="V504" s="243" t="e">
        <f t="shared" si="1372"/>
        <v>#DIV/0!</v>
      </c>
      <c r="W504" s="243">
        <f t="shared" si="1419"/>
        <v>0</v>
      </c>
      <c r="X504" s="243">
        <f t="shared" si="1419"/>
        <v>0</v>
      </c>
      <c r="Y504" s="243" t="e">
        <f t="shared" si="1374"/>
        <v>#DIV/0!</v>
      </c>
      <c r="Z504" s="243">
        <f t="shared" si="1419"/>
        <v>0</v>
      </c>
      <c r="AA504" s="243">
        <f t="shared" si="1419"/>
        <v>0</v>
      </c>
      <c r="AB504" s="243" t="e">
        <f t="shared" si="588"/>
        <v>#DIV/0!</v>
      </c>
      <c r="AC504" s="243">
        <f t="shared" si="1419"/>
        <v>0</v>
      </c>
      <c r="AD504" s="243">
        <f t="shared" si="1419"/>
        <v>0</v>
      </c>
      <c r="AE504" s="243" t="e">
        <f t="shared" si="1377"/>
        <v>#DIV/0!</v>
      </c>
      <c r="AF504" s="243">
        <f t="shared" si="1419"/>
        <v>0</v>
      </c>
      <c r="AG504" s="243">
        <f t="shared" si="1419"/>
        <v>0</v>
      </c>
      <c r="AH504" s="243" t="e">
        <f t="shared" si="1379"/>
        <v>#DIV/0!</v>
      </c>
      <c r="AI504" s="243">
        <f t="shared" si="1419"/>
        <v>0</v>
      </c>
      <c r="AJ504" s="243">
        <f t="shared" si="1419"/>
        <v>0</v>
      </c>
      <c r="AK504" s="243" t="e">
        <f t="shared" si="1381"/>
        <v>#DIV/0!</v>
      </c>
      <c r="AL504" s="243">
        <f t="shared" si="1419"/>
        <v>0</v>
      </c>
      <c r="AM504" s="243">
        <f t="shared" si="1419"/>
        <v>0</v>
      </c>
      <c r="AN504" s="243" t="e">
        <f t="shared" si="1383"/>
        <v>#DIV/0!</v>
      </c>
      <c r="AO504" s="243">
        <f t="shared" si="1419"/>
        <v>0</v>
      </c>
      <c r="AP504" s="243">
        <f t="shared" si="1419"/>
        <v>0</v>
      </c>
      <c r="AQ504" s="243" t="e">
        <f t="shared" si="1385"/>
        <v>#DIV/0!</v>
      </c>
      <c r="AR504" s="252"/>
      <c r="AS504" s="254"/>
    </row>
    <row r="505" spans="1:45" s="241" customFormat="1" ht="31.2" hidden="1">
      <c r="A505" s="315"/>
      <c r="B505" s="315"/>
      <c r="C505" s="317"/>
      <c r="D505" s="243" t="s">
        <v>2</v>
      </c>
      <c r="E505" s="243">
        <f t="shared" ref="E505:F507" si="1422">H505+K505+N505+Q505+T505+W505+Z505+AC505+AF505+AI505+AL505+AO505</f>
        <v>0</v>
      </c>
      <c r="F505" s="243">
        <f t="shared" si="1422"/>
        <v>0</v>
      </c>
      <c r="G505" s="243" t="e">
        <f t="shared" si="1415"/>
        <v>#DIV/0!</v>
      </c>
      <c r="H505" s="252">
        <v>0</v>
      </c>
      <c r="I505" s="252">
        <v>0</v>
      </c>
      <c r="J505" s="243" t="e">
        <f t="shared" si="1364"/>
        <v>#DIV/0!</v>
      </c>
      <c r="K505" s="252">
        <v>0</v>
      </c>
      <c r="L505" s="252">
        <v>0</v>
      </c>
      <c r="M505" s="243" t="e">
        <f t="shared" si="1366"/>
        <v>#DIV/0!</v>
      </c>
      <c r="N505" s="252">
        <v>0</v>
      </c>
      <c r="O505" s="252">
        <v>0</v>
      </c>
      <c r="P505" s="243" t="e">
        <f t="shared" si="1368"/>
        <v>#DIV/0!</v>
      </c>
      <c r="Q505" s="252">
        <v>0</v>
      </c>
      <c r="R505" s="252">
        <v>0</v>
      </c>
      <c r="S505" s="243" t="e">
        <f t="shared" si="1370"/>
        <v>#DIV/0!</v>
      </c>
      <c r="T505" s="252">
        <v>0</v>
      </c>
      <c r="U505" s="252">
        <v>0</v>
      </c>
      <c r="V505" s="243" t="e">
        <f t="shared" si="1372"/>
        <v>#DIV/0!</v>
      </c>
      <c r="W505" s="252">
        <v>0</v>
      </c>
      <c r="X505" s="252">
        <v>0</v>
      </c>
      <c r="Y505" s="243" t="e">
        <f t="shared" si="1374"/>
        <v>#DIV/0!</v>
      </c>
      <c r="Z505" s="252">
        <v>0</v>
      </c>
      <c r="AA505" s="252">
        <v>0</v>
      </c>
      <c r="AB505" s="243" t="e">
        <f t="shared" si="588"/>
        <v>#DIV/0!</v>
      </c>
      <c r="AC505" s="252">
        <v>0</v>
      </c>
      <c r="AD505" s="252">
        <v>0</v>
      </c>
      <c r="AE505" s="243" t="e">
        <f t="shared" si="1377"/>
        <v>#DIV/0!</v>
      </c>
      <c r="AF505" s="252">
        <v>0</v>
      </c>
      <c r="AG505" s="252">
        <v>0</v>
      </c>
      <c r="AH505" s="243" t="e">
        <f t="shared" si="1379"/>
        <v>#DIV/0!</v>
      </c>
      <c r="AI505" s="252"/>
      <c r="AJ505" s="252"/>
      <c r="AK505" s="243" t="e">
        <f t="shared" si="1381"/>
        <v>#DIV/0!</v>
      </c>
      <c r="AL505" s="252">
        <v>0</v>
      </c>
      <c r="AM505" s="252">
        <v>0</v>
      </c>
      <c r="AN505" s="243" t="e">
        <f t="shared" si="1383"/>
        <v>#DIV/0!</v>
      </c>
      <c r="AO505" s="252">
        <v>0</v>
      </c>
      <c r="AP505" s="252">
        <v>0</v>
      </c>
      <c r="AQ505" s="243" t="e">
        <f t="shared" si="1385"/>
        <v>#DIV/0!</v>
      </c>
      <c r="AR505" s="252"/>
      <c r="AS505" s="254"/>
    </row>
    <row r="506" spans="1:45" s="241" customFormat="1" ht="16.05" hidden="1" customHeight="1">
      <c r="A506" s="315"/>
      <c r="B506" s="315"/>
      <c r="C506" s="317"/>
      <c r="D506" s="243" t="s">
        <v>43</v>
      </c>
      <c r="E506" s="243">
        <f t="shared" si="1422"/>
        <v>0</v>
      </c>
      <c r="F506" s="243">
        <f t="shared" si="1422"/>
        <v>0</v>
      </c>
      <c r="G506" s="243" t="e">
        <f t="shared" si="1415"/>
        <v>#DIV/0!</v>
      </c>
      <c r="H506" s="252">
        <v>0</v>
      </c>
      <c r="I506" s="252">
        <v>0</v>
      </c>
      <c r="J506" s="243" t="e">
        <f t="shared" si="1364"/>
        <v>#DIV/0!</v>
      </c>
      <c r="K506" s="252">
        <v>0</v>
      </c>
      <c r="L506" s="252">
        <v>0</v>
      </c>
      <c r="M506" s="243" t="e">
        <f t="shared" si="1366"/>
        <v>#DIV/0!</v>
      </c>
      <c r="N506" s="252">
        <v>0</v>
      </c>
      <c r="O506" s="252">
        <v>0</v>
      </c>
      <c r="P506" s="243" t="e">
        <f t="shared" si="1368"/>
        <v>#DIV/0!</v>
      </c>
      <c r="Q506" s="252">
        <v>0</v>
      </c>
      <c r="R506" s="252">
        <v>0</v>
      </c>
      <c r="S506" s="243" t="e">
        <f t="shared" si="1370"/>
        <v>#DIV/0!</v>
      </c>
      <c r="T506" s="252">
        <v>0</v>
      </c>
      <c r="U506" s="252">
        <v>0</v>
      </c>
      <c r="V506" s="243" t="e">
        <f t="shared" si="1372"/>
        <v>#DIV/0!</v>
      </c>
      <c r="W506" s="252">
        <v>0</v>
      </c>
      <c r="X506" s="252">
        <v>0</v>
      </c>
      <c r="Y506" s="243" t="e">
        <f t="shared" si="1374"/>
        <v>#DIV/0!</v>
      </c>
      <c r="Z506" s="252">
        <v>0</v>
      </c>
      <c r="AA506" s="252">
        <v>0</v>
      </c>
      <c r="AB506" s="243" t="e">
        <f t="shared" si="588"/>
        <v>#DIV/0!</v>
      </c>
      <c r="AC506" s="252">
        <v>0</v>
      </c>
      <c r="AD506" s="252">
        <v>0</v>
      </c>
      <c r="AE506" s="243" t="e">
        <f t="shared" si="1377"/>
        <v>#DIV/0!</v>
      </c>
      <c r="AF506" s="252">
        <v>0</v>
      </c>
      <c r="AG506" s="252">
        <v>0</v>
      </c>
      <c r="AH506" s="243" t="e">
        <f t="shared" si="1379"/>
        <v>#DIV/0!</v>
      </c>
      <c r="AI506" s="252">
        <v>0</v>
      </c>
      <c r="AJ506" s="252">
        <v>0</v>
      </c>
      <c r="AK506" s="243" t="e">
        <f t="shared" si="1381"/>
        <v>#DIV/0!</v>
      </c>
      <c r="AL506" s="252">
        <v>0</v>
      </c>
      <c r="AM506" s="252">
        <v>0</v>
      </c>
      <c r="AN506" s="243" t="e">
        <f t="shared" si="1383"/>
        <v>#DIV/0!</v>
      </c>
      <c r="AO506" s="252">
        <v>0</v>
      </c>
      <c r="AP506" s="252">
        <v>0</v>
      </c>
      <c r="AQ506" s="243" t="e">
        <f t="shared" si="1385"/>
        <v>#DIV/0!</v>
      </c>
      <c r="AR506" s="252"/>
      <c r="AS506" s="254"/>
    </row>
    <row r="507" spans="1:45" s="241" customFormat="1" ht="31.2" hidden="1">
      <c r="A507" s="316"/>
      <c r="B507" s="316"/>
      <c r="C507" s="317"/>
      <c r="D507" s="243" t="s">
        <v>288</v>
      </c>
      <c r="E507" s="243">
        <f t="shared" si="1422"/>
        <v>0</v>
      </c>
      <c r="F507" s="243">
        <f t="shared" si="1422"/>
        <v>0</v>
      </c>
      <c r="G507" s="243" t="e">
        <f t="shared" si="1415"/>
        <v>#DIV/0!</v>
      </c>
      <c r="H507" s="252">
        <v>0</v>
      </c>
      <c r="I507" s="252">
        <v>0</v>
      </c>
      <c r="J507" s="243" t="e">
        <f t="shared" si="1364"/>
        <v>#DIV/0!</v>
      </c>
      <c r="K507" s="252">
        <v>0</v>
      </c>
      <c r="L507" s="252">
        <v>0</v>
      </c>
      <c r="M507" s="243" t="e">
        <f t="shared" si="1366"/>
        <v>#DIV/0!</v>
      </c>
      <c r="N507" s="252">
        <v>0</v>
      </c>
      <c r="O507" s="252">
        <v>0</v>
      </c>
      <c r="P507" s="243" t="e">
        <f t="shared" si="1368"/>
        <v>#DIV/0!</v>
      </c>
      <c r="Q507" s="252">
        <v>0</v>
      </c>
      <c r="R507" s="252">
        <v>0</v>
      </c>
      <c r="S507" s="243" t="e">
        <f t="shared" si="1370"/>
        <v>#DIV/0!</v>
      </c>
      <c r="T507" s="252">
        <v>0</v>
      </c>
      <c r="U507" s="252">
        <v>0</v>
      </c>
      <c r="V507" s="243" t="e">
        <f t="shared" si="1372"/>
        <v>#DIV/0!</v>
      </c>
      <c r="W507" s="252">
        <v>0</v>
      </c>
      <c r="X507" s="252">
        <v>0</v>
      </c>
      <c r="Y507" s="243" t="e">
        <f t="shared" si="1374"/>
        <v>#DIV/0!</v>
      </c>
      <c r="Z507" s="252">
        <v>0</v>
      </c>
      <c r="AA507" s="252">
        <v>0</v>
      </c>
      <c r="AB507" s="243" t="e">
        <f t="shared" si="588"/>
        <v>#DIV/0!</v>
      </c>
      <c r="AC507" s="252">
        <v>0</v>
      </c>
      <c r="AD507" s="252">
        <v>0</v>
      </c>
      <c r="AE507" s="243" t="e">
        <f t="shared" si="1377"/>
        <v>#DIV/0!</v>
      </c>
      <c r="AF507" s="252">
        <v>0</v>
      </c>
      <c r="AG507" s="252">
        <v>0</v>
      </c>
      <c r="AH507" s="243" t="e">
        <f t="shared" si="1379"/>
        <v>#DIV/0!</v>
      </c>
      <c r="AI507" s="252"/>
      <c r="AJ507" s="252"/>
      <c r="AK507" s="243" t="e">
        <f t="shared" si="1381"/>
        <v>#DIV/0!</v>
      </c>
      <c r="AL507" s="252">
        <v>0</v>
      </c>
      <c r="AM507" s="252">
        <v>0</v>
      </c>
      <c r="AN507" s="243" t="e">
        <f t="shared" si="1383"/>
        <v>#DIV/0!</v>
      </c>
      <c r="AO507" s="252">
        <v>0</v>
      </c>
      <c r="AP507" s="252">
        <v>0</v>
      </c>
      <c r="AQ507" s="243" t="e">
        <f t="shared" si="1385"/>
        <v>#DIV/0!</v>
      </c>
      <c r="AR507" s="252"/>
      <c r="AS507" s="254"/>
    </row>
    <row r="508" spans="1:45" s="241" customFormat="1" ht="16.05" customHeight="1">
      <c r="A508" s="314" t="s">
        <v>301</v>
      </c>
      <c r="B508" s="314" t="s">
        <v>440</v>
      </c>
      <c r="C508" s="317"/>
      <c r="D508" s="243" t="s">
        <v>287</v>
      </c>
      <c r="E508" s="243">
        <f>E509+E510+E511</f>
        <v>20</v>
      </c>
      <c r="F508" s="243">
        <f t="shared" ref="F508:AP508" si="1423">F509+F510+F511</f>
        <v>0</v>
      </c>
      <c r="G508" s="243">
        <f t="shared" si="1415"/>
        <v>0</v>
      </c>
      <c r="H508" s="243">
        <f t="shared" si="1423"/>
        <v>0</v>
      </c>
      <c r="I508" s="243">
        <f t="shared" si="1423"/>
        <v>0</v>
      </c>
      <c r="J508" s="243" t="e">
        <f t="shared" si="1364"/>
        <v>#DIV/0!</v>
      </c>
      <c r="K508" s="243">
        <f t="shared" ref="K508" si="1424">K509+K510+K511</f>
        <v>0</v>
      </c>
      <c r="L508" s="243">
        <f t="shared" si="1423"/>
        <v>0</v>
      </c>
      <c r="M508" s="243" t="e">
        <f t="shared" si="1366"/>
        <v>#DIV/0!</v>
      </c>
      <c r="N508" s="243">
        <f t="shared" ref="N508" si="1425">N509+N510+N511</f>
        <v>0</v>
      </c>
      <c r="O508" s="243">
        <f t="shared" si="1423"/>
        <v>0</v>
      </c>
      <c r="P508" s="243" t="e">
        <f t="shared" si="1368"/>
        <v>#DIV/0!</v>
      </c>
      <c r="Q508" s="243">
        <f t="shared" si="1423"/>
        <v>0</v>
      </c>
      <c r="R508" s="243">
        <f t="shared" si="1423"/>
        <v>0</v>
      </c>
      <c r="S508" s="243" t="e">
        <f t="shared" si="1370"/>
        <v>#DIV/0!</v>
      </c>
      <c r="T508" s="243">
        <f t="shared" si="1423"/>
        <v>0</v>
      </c>
      <c r="U508" s="243">
        <f t="shared" si="1423"/>
        <v>0</v>
      </c>
      <c r="V508" s="243" t="e">
        <f t="shared" si="1372"/>
        <v>#DIV/0!</v>
      </c>
      <c r="W508" s="243">
        <f t="shared" si="1423"/>
        <v>0</v>
      </c>
      <c r="X508" s="243">
        <f t="shared" si="1423"/>
        <v>0</v>
      </c>
      <c r="Y508" s="243" t="e">
        <f t="shared" si="1374"/>
        <v>#DIV/0!</v>
      </c>
      <c r="Z508" s="243">
        <f t="shared" si="1423"/>
        <v>0</v>
      </c>
      <c r="AA508" s="243">
        <f t="shared" si="1423"/>
        <v>0</v>
      </c>
      <c r="AB508" s="243" t="e">
        <f t="shared" si="588"/>
        <v>#DIV/0!</v>
      </c>
      <c r="AC508" s="243">
        <f t="shared" si="1423"/>
        <v>0</v>
      </c>
      <c r="AD508" s="243">
        <f t="shared" si="1423"/>
        <v>0</v>
      </c>
      <c r="AE508" s="243" t="e">
        <f t="shared" si="1377"/>
        <v>#DIV/0!</v>
      </c>
      <c r="AF508" s="243">
        <f t="shared" si="1423"/>
        <v>0</v>
      </c>
      <c r="AG508" s="243">
        <f t="shared" si="1423"/>
        <v>0</v>
      </c>
      <c r="AH508" s="243" t="e">
        <f t="shared" si="1379"/>
        <v>#DIV/0!</v>
      </c>
      <c r="AI508" s="243">
        <f t="shared" si="1423"/>
        <v>0</v>
      </c>
      <c r="AJ508" s="243">
        <f t="shared" si="1423"/>
        <v>0</v>
      </c>
      <c r="AK508" s="243" t="e">
        <f t="shared" si="1381"/>
        <v>#DIV/0!</v>
      </c>
      <c r="AL508" s="243">
        <f t="shared" si="1423"/>
        <v>0</v>
      </c>
      <c r="AM508" s="243">
        <f t="shared" si="1423"/>
        <v>0</v>
      </c>
      <c r="AN508" s="243" t="e">
        <f t="shared" si="1383"/>
        <v>#DIV/0!</v>
      </c>
      <c r="AO508" s="243">
        <f t="shared" si="1423"/>
        <v>20</v>
      </c>
      <c r="AP508" s="243">
        <f t="shared" si="1423"/>
        <v>0</v>
      </c>
      <c r="AQ508" s="243">
        <f t="shared" si="1385"/>
        <v>0</v>
      </c>
      <c r="AR508" s="252"/>
      <c r="AS508" s="254"/>
    </row>
    <row r="509" spans="1:45" s="241" customFormat="1" ht="31.2">
      <c r="A509" s="315"/>
      <c r="B509" s="315"/>
      <c r="C509" s="317"/>
      <c r="D509" s="243" t="s">
        <v>2</v>
      </c>
      <c r="E509" s="243">
        <f t="shared" ref="E509:F511" si="1426">H509+K509+N509+Q509+T509+W509+Z509+AC509+AF509+AI509+AL509+AO509</f>
        <v>0</v>
      </c>
      <c r="F509" s="243">
        <f t="shared" si="1426"/>
        <v>0</v>
      </c>
      <c r="G509" s="243" t="e">
        <f t="shared" si="1415"/>
        <v>#DIV/0!</v>
      </c>
      <c r="H509" s="252">
        <v>0</v>
      </c>
      <c r="I509" s="252">
        <v>0</v>
      </c>
      <c r="J509" s="243" t="e">
        <f t="shared" si="1364"/>
        <v>#DIV/0!</v>
      </c>
      <c r="K509" s="252">
        <v>0</v>
      </c>
      <c r="L509" s="252">
        <v>0</v>
      </c>
      <c r="M509" s="243" t="e">
        <f t="shared" si="1366"/>
        <v>#DIV/0!</v>
      </c>
      <c r="N509" s="252">
        <v>0</v>
      </c>
      <c r="O509" s="252">
        <v>0</v>
      </c>
      <c r="P509" s="243" t="e">
        <f t="shared" si="1368"/>
        <v>#DIV/0!</v>
      </c>
      <c r="Q509" s="252">
        <v>0</v>
      </c>
      <c r="R509" s="252">
        <v>0</v>
      </c>
      <c r="S509" s="243" t="e">
        <f t="shared" si="1370"/>
        <v>#DIV/0!</v>
      </c>
      <c r="T509" s="252">
        <v>0</v>
      </c>
      <c r="U509" s="252">
        <v>0</v>
      </c>
      <c r="V509" s="243" t="e">
        <f t="shared" si="1372"/>
        <v>#DIV/0!</v>
      </c>
      <c r="W509" s="252">
        <v>0</v>
      </c>
      <c r="X509" s="252">
        <v>0</v>
      </c>
      <c r="Y509" s="243" t="e">
        <f t="shared" si="1374"/>
        <v>#DIV/0!</v>
      </c>
      <c r="Z509" s="252">
        <v>0</v>
      </c>
      <c r="AA509" s="252">
        <v>0</v>
      </c>
      <c r="AB509" s="243" t="e">
        <f t="shared" si="588"/>
        <v>#DIV/0!</v>
      </c>
      <c r="AC509" s="252">
        <v>0</v>
      </c>
      <c r="AD509" s="252">
        <v>0</v>
      </c>
      <c r="AE509" s="243" t="e">
        <f t="shared" si="1377"/>
        <v>#DIV/0!</v>
      </c>
      <c r="AF509" s="252">
        <v>0</v>
      </c>
      <c r="AG509" s="252">
        <v>0</v>
      </c>
      <c r="AH509" s="243" t="e">
        <f t="shared" si="1379"/>
        <v>#DIV/0!</v>
      </c>
      <c r="AI509" s="252">
        <v>0</v>
      </c>
      <c r="AJ509" s="252">
        <v>0</v>
      </c>
      <c r="AK509" s="243" t="e">
        <f t="shared" si="1381"/>
        <v>#DIV/0!</v>
      </c>
      <c r="AL509" s="252"/>
      <c r="AM509" s="252"/>
      <c r="AN509" s="243" t="e">
        <f t="shared" si="1383"/>
        <v>#DIV/0!</v>
      </c>
      <c r="AO509" s="252">
        <v>0</v>
      </c>
      <c r="AP509" s="252">
        <v>0</v>
      </c>
      <c r="AQ509" s="243" t="e">
        <f t="shared" si="1385"/>
        <v>#DIV/0!</v>
      </c>
      <c r="AR509" s="252"/>
      <c r="AS509" s="254"/>
    </row>
    <row r="510" spans="1:45" s="241" customFormat="1" ht="16.05" customHeight="1">
      <c r="A510" s="315"/>
      <c r="B510" s="315"/>
      <c r="C510" s="317"/>
      <c r="D510" s="243" t="s">
        <v>43</v>
      </c>
      <c r="E510" s="243">
        <f t="shared" si="1426"/>
        <v>20</v>
      </c>
      <c r="F510" s="243">
        <f t="shared" si="1426"/>
        <v>0</v>
      </c>
      <c r="G510" s="243">
        <f t="shared" si="1415"/>
        <v>0</v>
      </c>
      <c r="H510" s="252">
        <v>0</v>
      </c>
      <c r="I510" s="252">
        <v>0</v>
      </c>
      <c r="J510" s="243" t="e">
        <f t="shared" si="1364"/>
        <v>#DIV/0!</v>
      </c>
      <c r="K510" s="252">
        <v>0</v>
      </c>
      <c r="L510" s="252"/>
      <c r="M510" s="243" t="e">
        <f t="shared" si="1366"/>
        <v>#DIV/0!</v>
      </c>
      <c r="N510" s="252">
        <v>0</v>
      </c>
      <c r="O510" s="252">
        <v>0</v>
      </c>
      <c r="P510" s="243" t="e">
        <f t="shared" si="1368"/>
        <v>#DIV/0!</v>
      </c>
      <c r="Q510" s="252">
        <v>0</v>
      </c>
      <c r="R510" s="252">
        <v>0</v>
      </c>
      <c r="S510" s="243" t="e">
        <f t="shared" si="1370"/>
        <v>#DIV/0!</v>
      </c>
      <c r="T510" s="252">
        <v>0</v>
      </c>
      <c r="U510" s="252">
        <v>0</v>
      </c>
      <c r="V510" s="243" t="e">
        <f t="shared" si="1372"/>
        <v>#DIV/0!</v>
      </c>
      <c r="W510" s="252">
        <v>0</v>
      </c>
      <c r="X510" s="252">
        <v>0</v>
      </c>
      <c r="Y510" s="243" t="e">
        <f t="shared" si="1374"/>
        <v>#DIV/0!</v>
      </c>
      <c r="Z510" s="252">
        <v>0</v>
      </c>
      <c r="AA510" s="252">
        <v>0</v>
      </c>
      <c r="AB510" s="243" t="e">
        <f t="shared" si="588"/>
        <v>#DIV/0!</v>
      </c>
      <c r="AC510" s="252">
        <v>0</v>
      </c>
      <c r="AD510" s="252">
        <v>0</v>
      </c>
      <c r="AE510" s="243" t="e">
        <f t="shared" si="1377"/>
        <v>#DIV/0!</v>
      </c>
      <c r="AF510" s="252">
        <v>0</v>
      </c>
      <c r="AG510" s="252">
        <v>0</v>
      </c>
      <c r="AH510" s="243" t="e">
        <f t="shared" si="1379"/>
        <v>#DIV/0!</v>
      </c>
      <c r="AI510" s="252">
        <v>0</v>
      </c>
      <c r="AJ510" s="252">
        <v>0</v>
      </c>
      <c r="AK510" s="243" t="e">
        <f t="shared" si="1381"/>
        <v>#DIV/0!</v>
      </c>
      <c r="AL510" s="252">
        <v>0</v>
      </c>
      <c r="AM510" s="252">
        <v>0</v>
      </c>
      <c r="AN510" s="243" t="e">
        <f t="shared" si="1383"/>
        <v>#DIV/0!</v>
      </c>
      <c r="AO510" s="252">
        <v>20</v>
      </c>
      <c r="AP510" s="252">
        <v>0</v>
      </c>
      <c r="AQ510" s="243">
        <f t="shared" si="1385"/>
        <v>0</v>
      </c>
      <c r="AR510" s="252"/>
      <c r="AS510" s="254"/>
    </row>
    <row r="511" spans="1:45" s="241" customFormat="1" ht="31.2">
      <c r="A511" s="316"/>
      <c r="B511" s="316"/>
      <c r="C511" s="317"/>
      <c r="D511" s="243" t="s">
        <v>288</v>
      </c>
      <c r="E511" s="243">
        <f t="shared" si="1426"/>
        <v>0</v>
      </c>
      <c r="F511" s="243">
        <f t="shared" si="1426"/>
        <v>0</v>
      </c>
      <c r="G511" s="243" t="e">
        <f t="shared" si="1415"/>
        <v>#DIV/0!</v>
      </c>
      <c r="H511" s="252">
        <v>0</v>
      </c>
      <c r="I511" s="252">
        <v>0</v>
      </c>
      <c r="J511" s="243" t="e">
        <f t="shared" si="1364"/>
        <v>#DIV/0!</v>
      </c>
      <c r="K511" s="252">
        <v>0</v>
      </c>
      <c r="L511" s="252">
        <v>0</v>
      </c>
      <c r="M511" s="243" t="e">
        <f t="shared" si="1366"/>
        <v>#DIV/0!</v>
      </c>
      <c r="N511" s="252">
        <v>0</v>
      </c>
      <c r="O511" s="252">
        <v>0</v>
      </c>
      <c r="P511" s="243" t="e">
        <f t="shared" si="1368"/>
        <v>#DIV/0!</v>
      </c>
      <c r="Q511" s="252">
        <v>0</v>
      </c>
      <c r="R511" s="252">
        <v>0</v>
      </c>
      <c r="S511" s="243" t="e">
        <f t="shared" si="1370"/>
        <v>#DIV/0!</v>
      </c>
      <c r="T511" s="252">
        <v>0</v>
      </c>
      <c r="U511" s="252">
        <v>0</v>
      </c>
      <c r="V511" s="243" t="e">
        <f t="shared" si="1372"/>
        <v>#DIV/0!</v>
      </c>
      <c r="W511" s="252">
        <v>0</v>
      </c>
      <c r="X511" s="252">
        <v>0</v>
      </c>
      <c r="Y511" s="243" t="e">
        <f t="shared" si="1374"/>
        <v>#DIV/0!</v>
      </c>
      <c r="Z511" s="252">
        <v>0</v>
      </c>
      <c r="AA511" s="252">
        <v>0</v>
      </c>
      <c r="AB511" s="243" t="e">
        <f t="shared" si="588"/>
        <v>#DIV/0!</v>
      </c>
      <c r="AC511" s="252">
        <v>0</v>
      </c>
      <c r="AD511" s="252">
        <v>0</v>
      </c>
      <c r="AE511" s="243" t="e">
        <f t="shared" si="1377"/>
        <v>#DIV/0!</v>
      </c>
      <c r="AF511" s="252">
        <v>0</v>
      </c>
      <c r="AG511" s="252">
        <v>0</v>
      </c>
      <c r="AH511" s="243" t="e">
        <f t="shared" si="1379"/>
        <v>#DIV/0!</v>
      </c>
      <c r="AI511" s="252">
        <v>0</v>
      </c>
      <c r="AJ511" s="252">
        <v>0</v>
      </c>
      <c r="AK511" s="243" t="e">
        <f t="shared" si="1381"/>
        <v>#DIV/0!</v>
      </c>
      <c r="AL511" s="252"/>
      <c r="AM511" s="252"/>
      <c r="AN511" s="243" t="e">
        <f t="shared" si="1383"/>
        <v>#DIV/0!</v>
      </c>
      <c r="AO511" s="252">
        <v>0</v>
      </c>
      <c r="AP511" s="252">
        <v>0</v>
      </c>
      <c r="AQ511" s="243" t="e">
        <f t="shared" si="1385"/>
        <v>#DIV/0!</v>
      </c>
      <c r="AR511" s="252"/>
      <c r="AS511" s="254"/>
    </row>
    <row r="512" spans="1:45" s="241" customFormat="1" ht="16.05" hidden="1" customHeight="1">
      <c r="A512" s="314" t="s">
        <v>307</v>
      </c>
      <c r="B512" s="314" t="s">
        <v>352</v>
      </c>
      <c r="C512" s="317"/>
      <c r="D512" s="243" t="s">
        <v>287</v>
      </c>
      <c r="E512" s="243">
        <f>E513+E514+E515</f>
        <v>0</v>
      </c>
      <c r="F512" s="243">
        <f t="shared" ref="F512:AP512" si="1427">F513+F514+F515</f>
        <v>0</v>
      </c>
      <c r="G512" s="243" t="e">
        <f t="shared" si="1415"/>
        <v>#DIV/0!</v>
      </c>
      <c r="H512" s="243">
        <f t="shared" si="1427"/>
        <v>0</v>
      </c>
      <c r="I512" s="243">
        <f t="shared" si="1427"/>
        <v>0</v>
      </c>
      <c r="J512" s="243" t="e">
        <f t="shared" si="1364"/>
        <v>#DIV/0!</v>
      </c>
      <c r="K512" s="243">
        <f t="shared" ref="K512" si="1428">K513+K514+K515</f>
        <v>0</v>
      </c>
      <c r="L512" s="243">
        <f t="shared" si="1427"/>
        <v>0</v>
      </c>
      <c r="M512" s="243" t="e">
        <f t="shared" si="1366"/>
        <v>#DIV/0!</v>
      </c>
      <c r="N512" s="243">
        <f t="shared" ref="N512" si="1429">N513+N514+N515</f>
        <v>0</v>
      </c>
      <c r="O512" s="243">
        <f t="shared" si="1427"/>
        <v>0</v>
      </c>
      <c r="P512" s="243" t="e">
        <f t="shared" si="1368"/>
        <v>#DIV/0!</v>
      </c>
      <c r="Q512" s="243">
        <f t="shared" si="1427"/>
        <v>0</v>
      </c>
      <c r="R512" s="243">
        <f t="shared" si="1427"/>
        <v>0</v>
      </c>
      <c r="S512" s="243" t="e">
        <f t="shared" si="1370"/>
        <v>#DIV/0!</v>
      </c>
      <c r="T512" s="243">
        <f t="shared" si="1427"/>
        <v>0</v>
      </c>
      <c r="U512" s="243">
        <f t="shared" si="1427"/>
        <v>0</v>
      </c>
      <c r="V512" s="243" t="e">
        <f t="shared" si="1372"/>
        <v>#DIV/0!</v>
      </c>
      <c r="W512" s="243">
        <f t="shared" si="1427"/>
        <v>0</v>
      </c>
      <c r="X512" s="243">
        <f t="shared" si="1427"/>
        <v>0</v>
      </c>
      <c r="Y512" s="243" t="e">
        <f t="shared" si="1374"/>
        <v>#DIV/0!</v>
      </c>
      <c r="Z512" s="243">
        <f t="shared" si="1427"/>
        <v>0</v>
      </c>
      <c r="AA512" s="243">
        <f t="shared" si="1427"/>
        <v>0</v>
      </c>
      <c r="AB512" s="243" t="e">
        <f t="shared" si="588"/>
        <v>#DIV/0!</v>
      </c>
      <c r="AC512" s="243">
        <f t="shared" si="1427"/>
        <v>0</v>
      </c>
      <c r="AD512" s="243">
        <f t="shared" si="1427"/>
        <v>0</v>
      </c>
      <c r="AE512" s="243" t="e">
        <f t="shared" si="1377"/>
        <v>#DIV/0!</v>
      </c>
      <c r="AF512" s="243">
        <f t="shared" si="1427"/>
        <v>0</v>
      </c>
      <c r="AG512" s="243">
        <f t="shared" si="1427"/>
        <v>0</v>
      </c>
      <c r="AH512" s="243" t="e">
        <f t="shared" si="1379"/>
        <v>#DIV/0!</v>
      </c>
      <c r="AI512" s="243">
        <f t="shared" si="1427"/>
        <v>0</v>
      </c>
      <c r="AJ512" s="243">
        <f t="shared" si="1427"/>
        <v>0</v>
      </c>
      <c r="AK512" s="243" t="e">
        <f t="shared" si="1381"/>
        <v>#DIV/0!</v>
      </c>
      <c r="AL512" s="243">
        <f t="shared" si="1427"/>
        <v>0</v>
      </c>
      <c r="AM512" s="243">
        <f t="shared" si="1427"/>
        <v>0</v>
      </c>
      <c r="AN512" s="243" t="e">
        <f t="shared" si="1383"/>
        <v>#DIV/0!</v>
      </c>
      <c r="AO512" s="243">
        <f t="shared" si="1427"/>
        <v>0</v>
      </c>
      <c r="AP512" s="243">
        <f t="shared" si="1427"/>
        <v>0</v>
      </c>
      <c r="AQ512" s="243" t="e">
        <f t="shared" si="1385"/>
        <v>#DIV/0!</v>
      </c>
      <c r="AR512" s="252"/>
      <c r="AS512" s="254"/>
    </row>
    <row r="513" spans="1:45" s="241" customFormat="1" ht="31.2" hidden="1">
      <c r="A513" s="315"/>
      <c r="B513" s="315"/>
      <c r="C513" s="317"/>
      <c r="D513" s="243" t="s">
        <v>2</v>
      </c>
      <c r="E513" s="243">
        <f t="shared" ref="E513:F515" si="1430">H513+K513+N513+Q513+T513+W513+Z513+AC513+AF513+AI513+AL513+AO513</f>
        <v>0</v>
      </c>
      <c r="F513" s="243">
        <f t="shared" si="1430"/>
        <v>0</v>
      </c>
      <c r="G513" s="243" t="e">
        <f t="shared" si="1415"/>
        <v>#DIV/0!</v>
      </c>
      <c r="H513" s="252">
        <v>0</v>
      </c>
      <c r="I513" s="252">
        <v>0</v>
      </c>
      <c r="J513" s="243" t="e">
        <f t="shared" si="1364"/>
        <v>#DIV/0!</v>
      </c>
      <c r="K513" s="252">
        <v>0</v>
      </c>
      <c r="L513" s="252">
        <v>0</v>
      </c>
      <c r="M513" s="243" t="e">
        <f t="shared" si="1366"/>
        <v>#DIV/0!</v>
      </c>
      <c r="N513" s="252">
        <v>0</v>
      </c>
      <c r="O513" s="252">
        <v>0</v>
      </c>
      <c r="P513" s="243" t="e">
        <f t="shared" si="1368"/>
        <v>#DIV/0!</v>
      </c>
      <c r="Q513" s="252">
        <v>0</v>
      </c>
      <c r="R513" s="252">
        <v>0</v>
      </c>
      <c r="S513" s="243" t="e">
        <f t="shared" si="1370"/>
        <v>#DIV/0!</v>
      </c>
      <c r="T513" s="252"/>
      <c r="U513" s="252"/>
      <c r="V513" s="243" t="e">
        <f t="shared" si="1372"/>
        <v>#DIV/0!</v>
      </c>
      <c r="W513" s="252">
        <v>0</v>
      </c>
      <c r="X513" s="252">
        <v>0</v>
      </c>
      <c r="Y513" s="243" t="e">
        <f t="shared" si="1374"/>
        <v>#DIV/0!</v>
      </c>
      <c r="Z513" s="252">
        <v>0</v>
      </c>
      <c r="AA513" s="252">
        <v>0</v>
      </c>
      <c r="AB513" s="243" t="e">
        <f t="shared" si="588"/>
        <v>#DIV/0!</v>
      </c>
      <c r="AC513" s="252">
        <v>0</v>
      </c>
      <c r="AD513" s="252">
        <v>0</v>
      </c>
      <c r="AE513" s="243" t="e">
        <f t="shared" si="1377"/>
        <v>#DIV/0!</v>
      </c>
      <c r="AF513" s="252">
        <v>0</v>
      </c>
      <c r="AG513" s="252">
        <v>0</v>
      </c>
      <c r="AH513" s="243" t="e">
        <f t="shared" si="1379"/>
        <v>#DIV/0!</v>
      </c>
      <c r="AI513" s="252">
        <v>0</v>
      </c>
      <c r="AJ513" s="252">
        <v>0</v>
      </c>
      <c r="AK513" s="243" t="e">
        <f t="shared" si="1381"/>
        <v>#DIV/0!</v>
      </c>
      <c r="AL513" s="252">
        <v>0</v>
      </c>
      <c r="AM513" s="252">
        <v>0</v>
      </c>
      <c r="AN513" s="243" t="e">
        <f t="shared" si="1383"/>
        <v>#DIV/0!</v>
      </c>
      <c r="AO513" s="252">
        <v>0</v>
      </c>
      <c r="AP513" s="252">
        <v>0</v>
      </c>
      <c r="AQ513" s="243" t="e">
        <f t="shared" si="1385"/>
        <v>#DIV/0!</v>
      </c>
      <c r="AR513" s="252"/>
      <c r="AS513" s="254"/>
    </row>
    <row r="514" spans="1:45" s="241" customFormat="1" ht="16.05" hidden="1" customHeight="1">
      <c r="A514" s="315"/>
      <c r="B514" s="315"/>
      <c r="C514" s="317"/>
      <c r="D514" s="243" t="s">
        <v>43</v>
      </c>
      <c r="E514" s="243">
        <f t="shared" si="1430"/>
        <v>0</v>
      </c>
      <c r="F514" s="243">
        <f t="shared" si="1430"/>
        <v>0</v>
      </c>
      <c r="G514" s="243" t="e">
        <f t="shared" si="1415"/>
        <v>#DIV/0!</v>
      </c>
      <c r="H514" s="252">
        <v>0</v>
      </c>
      <c r="I514" s="252">
        <v>0</v>
      </c>
      <c r="J514" s="243" t="e">
        <f t="shared" si="1364"/>
        <v>#DIV/0!</v>
      </c>
      <c r="K514" s="252">
        <v>0</v>
      </c>
      <c r="L514" s="252">
        <v>0</v>
      </c>
      <c r="M514" s="243" t="e">
        <f t="shared" si="1366"/>
        <v>#DIV/0!</v>
      </c>
      <c r="N514" s="252">
        <v>0</v>
      </c>
      <c r="O514" s="252">
        <v>0</v>
      </c>
      <c r="P514" s="243" t="e">
        <f t="shared" si="1368"/>
        <v>#DIV/0!</v>
      </c>
      <c r="Q514" s="252">
        <v>0</v>
      </c>
      <c r="R514" s="252">
        <v>0</v>
      </c>
      <c r="S514" s="243" t="e">
        <f t="shared" si="1370"/>
        <v>#DIV/0!</v>
      </c>
      <c r="T514" s="252">
        <v>0</v>
      </c>
      <c r="U514" s="252"/>
      <c r="V514" s="243" t="e">
        <f t="shared" si="1372"/>
        <v>#DIV/0!</v>
      </c>
      <c r="W514" s="252">
        <v>0</v>
      </c>
      <c r="X514" s="252">
        <v>0</v>
      </c>
      <c r="Y514" s="243" t="e">
        <f t="shared" si="1374"/>
        <v>#DIV/0!</v>
      </c>
      <c r="Z514" s="252">
        <v>0</v>
      </c>
      <c r="AA514" s="252">
        <v>0</v>
      </c>
      <c r="AB514" s="243" t="e">
        <f t="shared" si="588"/>
        <v>#DIV/0!</v>
      </c>
      <c r="AC514" s="252">
        <v>0</v>
      </c>
      <c r="AD514" s="252">
        <v>0</v>
      </c>
      <c r="AE514" s="243" t="e">
        <f t="shared" si="1377"/>
        <v>#DIV/0!</v>
      </c>
      <c r="AF514" s="252">
        <v>0</v>
      </c>
      <c r="AG514" s="252">
        <v>0</v>
      </c>
      <c r="AH514" s="243" t="e">
        <f t="shared" si="1379"/>
        <v>#DIV/0!</v>
      </c>
      <c r="AI514" s="252">
        <v>0</v>
      </c>
      <c r="AJ514" s="252">
        <v>0</v>
      </c>
      <c r="AK514" s="243" t="e">
        <f t="shared" si="1381"/>
        <v>#DIV/0!</v>
      </c>
      <c r="AL514" s="252">
        <v>0</v>
      </c>
      <c r="AM514" s="252">
        <v>0</v>
      </c>
      <c r="AN514" s="243" t="e">
        <f t="shared" si="1383"/>
        <v>#DIV/0!</v>
      </c>
      <c r="AO514" s="252">
        <v>0</v>
      </c>
      <c r="AP514" s="252">
        <v>0</v>
      </c>
      <c r="AQ514" s="243" t="e">
        <f t="shared" si="1385"/>
        <v>#DIV/0!</v>
      </c>
      <c r="AR514" s="252"/>
      <c r="AS514" s="254"/>
    </row>
    <row r="515" spans="1:45" s="241" customFormat="1" ht="31.2" hidden="1">
      <c r="A515" s="316"/>
      <c r="B515" s="316"/>
      <c r="C515" s="317"/>
      <c r="D515" s="243" t="s">
        <v>288</v>
      </c>
      <c r="E515" s="243">
        <f t="shared" si="1430"/>
        <v>0</v>
      </c>
      <c r="F515" s="243">
        <f t="shared" si="1430"/>
        <v>0</v>
      </c>
      <c r="G515" s="243" t="e">
        <f t="shared" si="1415"/>
        <v>#DIV/0!</v>
      </c>
      <c r="H515" s="252">
        <v>0</v>
      </c>
      <c r="I515" s="252">
        <v>0</v>
      </c>
      <c r="J515" s="243" t="e">
        <f t="shared" si="1364"/>
        <v>#DIV/0!</v>
      </c>
      <c r="K515" s="252">
        <v>0</v>
      </c>
      <c r="L515" s="252">
        <v>0</v>
      </c>
      <c r="M515" s="243" t="e">
        <f t="shared" si="1366"/>
        <v>#DIV/0!</v>
      </c>
      <c r="N515" s="252">
        <v>0</v>
      </c>
      <c r="O515" s="252">
        <v>0</v>
      </c>
      <c r="P515" s="243" t="e">
        <f t="shared" si="1368"/>
        <v>#DIV/0!</v>
      </c>
      <c r="Q515" s="252">
        <v>0</v>
      </c>
      <c r="R515" s="252">
        <v>0</v>
      </c>
      <c r="S515" s="243" t="e">
        <f t="shared" si="1370"/>
        <v>#DIV/0!</v>
      </c>
      <c r="T515" s="252"/>
      <c r="U515" s="252"/>
      <c r="V515" s="243" t="e">
        <f t="shared" si="1372"/>
        <v>#DIV/0!</v>
      </c>
      <c r="W515" s="252">
        <v>0</v>
      </c>
      <c r="X515" s="252">
        <v>0</v>
      </c>
      <c r="Y515" s="243" t="e">
        <f t="shared" si="1374"/>
        <v>#DIV/0!</v>
      </c>
      <c r="Z515" s="252">
        <v>0</v>
      </c>
      <c r="AA515" s="252">
        <v>0</v>
      </c>
      <c r="AB515" s="243" t="e">
        <f t="shared" si="588"/>
        <v>#DIV/0!</v>
      </c>
      <c r="AC515" s="252">
        <v>0</v>
      </c>
      <c r="AD515" s="252">
        <v>0</v>
      </c>
      <c r="AE515" s="243" t="e">
        <f t="shared" si="1377"/>
        <v>#DIV/0!</v>
      </c>
      <c r="AF515" s="252">
        <v>0</v>
      </c>
      <c r="AG515" s="252">
        <v>0</v>
      </c>
      <c r="AH515" s="243" t="e">
        <f t="shared" si="1379"/>
        <v>#DIV/0!</v>
      </c>
      <c r="AI515" s="252">
        <v>0</v>
      </c>
      <c r="AJ515" s="252">
        <v>0</v>
      </c>
      <c r="AK515" s="243" t="e">
        <f t="shared" si="1381"/>
        <v>#DIV/0!</v>
      </c>
      <c r="AL515" s="252">
        <v>0</v>
      </c>
      <c r="AM515" s="252">
        <v>0</v>
      </c>
      <c r="AN515" s="243" t="e">
        <f t="shared" si="1383"/>
        <v>#DIV/0!</v>
      </c>
      <c r="AO515" s="252">
        <v>0</v>
      </c>
      <c r="AP515" s="252">
        <v>0</v>
      </c>
      <c r="AQ515" s="243" t="e">
        <f t="shared" si="1385"/>
        <v>#DIV/0!</v>
      </c>
      <c r="AR515" s="252"/>
      <c r="AS515" s="254"/>
    </row>
    <row r="516" spans="1:45" s="241" customFormat="1" ht="30" hidden="1" customHeight="1">
      <c r="A516" s="314" t="s">
        <v>309</v>
      </c>
      <c r="B516" s="314" t="s">
        <v>353</v>
      </c>
      <c r="C516" s="317"/>
      <c r="D516" s="243" t="s">
        <v>287</v>
      </c>
      <c r="E516" s="243">
        <f>E517+E518+E519</f>
        <v>0</v>
      </c>
      <c r="F516" s="243">
        <f t="shared" ref="F516" si="1431">F517+F518+F519</f>
        <v>0</v>
      </c>
      <c r="G516" s="243" t="e">
        <f t="shared" si="1415"/>
        <v>#DIV/0!</v>
      </c>
      <c r="H516" s="243">
        <f t="shared" ref="H516:I516" si="1432">H517+H518+H519</f>
        <v>0</v>
      </c>
      <c r="I516" s="243">
        <f t="shared" si="1432"/>
        <v>0</v>
      </c>
      <c r="J516" s="243" t="e">
        <f t="shared" si="1364"/>
        <v>#DIV/0!</v>
      </c>
      <c r="K516" s="243">
        <f t="shared" ref="K516:L516" si="1433">K517+K518+K519</f>
        <v>0</v>
      </c>
      <c r="L516" s="243">
        <f t="shared" si="1433"/>
        <v>0</v>
      </c>
      <c r="M516" s="243" t="e">
        <f t="shared" si="1366"/>
        <v>#DIV/0!</v>
      </c>
      <c r="N516" s="243">
        <f t="shared" ref="N516:O516" si="1434">N517+N518+N519</f>
        <v>0</v>
      </c>
      <c r="O516" s="243">
        <f t="shared" si="1434"/>
        <v>0</v>
      </c>
      <c r="P516" s="243" t="e">
        <f t="shared" si="1368"/>
        <v>#DIV/0!</v>
      </c>
      <c r="Q516" s="243">
        <f t="shared" ref="Q516:R516" si="1435">Q517+Q518+Q519</f>
        <v>0</v>
      </c>
      <c r="R516" s="243">
        <f t="shared" si="1435"/>
        <v>0</v>
      </c>
      <c r="S516" s="243" t="e">
        <f t="shared" si="1370"/>
        <v>#DIV/0!</v>
      </c>
      <c r="T516" s="243">
        <f t="shared" ref="T516:U516" si="1436">T517+T518+T519</f>
        <v>0</v>
      </c>
      <c r="U516" s="243">
        <f t="shared" si="1436"/>
        <v>0</v>
      </c>
      <c r="V516" s="243" t="e">
        <f t="shared" si="1372"/>
        <v>#DIV/0!</v>
      </c>
      <c r="W516" s="243">
        <f t="shared" ref="W516:X516" si="1437">W517+W518+W519</f>
        <v>0</v>
      </c>
      <c r="X516" s="243">
        <f t="shared" si="1437"/>
        <v>0</v>
      </c>
      <c r="Y516" s="243" t="e">
        <f t="shared" si="1374"/>
        <v>#DIV/0!</v>
      </c>
      <c r="Z516" s="243">
        <f t="shared" ref="Z516:AA516" si="1438">Z517+Z518+Z519</f>
        <v>0</v>
      </c>
      <c r="AA516" s="243">
        <f t="shared" si="1438"/>
        <v>0</v>
      </c>
      <c r="AB516" s="243" t="e">
        <f t="shared" si="588"/>
        <v>#DIV/0!</v>
      </c>
      <c r="AC516" s="243">
        <f t="shared" ref="AC516:AD516" si="1439">AC517+AC518+AC519</f>
        <v>0</v>
      </c>
      <c r="AD516" s="243">
        <f t="shared" si="1439"/>
        <v>0</v>
      </c>
      <c r="AE516" s="243" t="e">
        <f t="shared" si="1377"/>
        <v>#DIV/0!</v>
      </c>
      <c r="AF516" s="243">
        <f t="shared" ref="AF516:AG516" si="1440">AF517+AF518+AF519</f>
        <v>0</v>
      </c>
      <c r="AG516" s="243">
        <f t="shared" si="1440"/>
        <v>0</v>
      </c>
      <c r="AH516" s="243" t="e">
        <f t="shared" si="1379"/>
        <v>#DIV/0!</v>
      </c>
      <c r="AI516" s="243">
        <f t="shared" ref="AI516:AJ516" si="1441">AI517+AI518+AI519</f>
        <v>0</v>
      </c>
      <c r="AJ516" s="243">
        <f t="shared" si="1441"/>
        <v>0</v>
      </c>
      <c r="AK516" s="243" t="e">
        <f t="shared" si="1381"/>
        <v>#DIV/0!</v>
      </c>
      <c r="AL516" s="243">
        <f t="shared" ref="AL516:AM516" si="1442">AL517+AL518+AL519</f>
        <v>0</v>
      </c>
      <c r="AM516" s="243">
        <f t="shared" si="1442"/>
        <v>0</v>
      </c>
      <c r="AN516" s="243" t="e">
        <f t="shared" si="1383"/>
        <v>#DIV/0!</v>
      </c>
      <c r="AO516" s="243">
        <f t="shared" ref="AO516:AP516" si="1443">AO517+AO518+AO519</f>
        <v>0</v>
      </c>
      <c r="AP516" s="243">
        <f t="shared" si="1443"/>
        <v>0</v>
      </c>
      <c r="AQ516" s="243" t="e">
        <f t="shared" si="1385"/>
        <v>#DIV/0!</v>
      </c>
      <c r="AR516" s="252"/>
      <c r="AS516" s="254"/>
    </row>
    <row r="517" spans="1:45" s="241" customFormat="1" ht="31.2" hidden="1">
      <c r="A517" s="315"/>
      <c r="B517" s="315"/>
      <c r="C517" s="317"/>
      <c r="D517" s="243" t="s">
        <v>2</v>
      </c>
      <c r="E517" s="243">
        <f t="shared" ref="E517:F519" si="1444">H517+K517+N517+Q517+T517+W517+Z517+AC517+AF517+AI517+AL517+AO517</f>
        <v>0</v>
      </c>
      <c r="F517" s="243">
        <f t="shared" si="1444"/>
        <v>0</v>
      </c>
      <c r="G517" s="243" t="e">
        <f t="shared" si="1415"/>
        <v>#DIV/0!</v>
      </c>
      <c r="H517" s="252">
        <v>0</v>
      </c>
      <c r="I517" s="252">
        <v>0</v>
      </c>
      <c r="J517" s="243" t="e">
        <f t="shared" si="1364"/>
        <v>#DIV/0!</v>
      </c>
      <c r="K517" s="252">
        <v>0</v>
      </c>
      <c r="L517" s="252">
        <v>0</v>
      </c>
      <c r="M517" s="243" t="e">
        <f t="shared" si="1366"/>
        <v>#DIV/0!</v>
      </c>
      <c r="N517" s="252">
        <v>0</v>
      </c>
      <c r="O517" s="252">
        <v>0</v>
      </c>
      <c r="P517" s="243" t="e">
        <f t="shared" si="1368"/>
        <v>#DIV/0!</v>
      </c>
      <c r="Q517" s="252">
        <v>0</v>
      </c>
      <c r="R517" s="252">
        <v>0</v>
      </c>
      <c r="S517" s="243" t="e">
        <f t="shared" si="1370"/>
        <v>#DIV/0!</v>
      </c>
      <c r="T517" s="252">
        <v>0</v>
      </c>
      <c r="U517" s="252">
        <v>0</v>
      </c>
      <c r="V517" s="243" t="e">
        <f t="shared" si="1372"/>
        <v>#DIV/0!</v>
      </c>
      <c r="W517" s="252">
        <v>0</v>
      </c>
      <c r="X517" s="252">
        <v>0</v>
      </c>
      <c r="Y517" s="243" t="e">
        <f t="shared" si="1374"/>
        <v>#DIV/0!</v>
      </c>
      <c r="Z517" s="252">
        <v>0</v>
      </c>
      <c r="AA517" s="252">
        <v>0</v>
      </c>
      <c r="AB517" s="243" t="e">
        <f t="shared" si="588"/>
        <v>#DIV/0!</v>
      </c>
      <c r="AC517" s="252">
        <v>0</v>
      </c>
      <c r="AD517" s="252">
        <v>0</v>
      </c>
      <c r="AE517" s="243" t="e">
        <f t="shared" si="1377"/>
        <v>#DIV/0!</v>
      </c>
      <c r="AF517" s="252">
        <v>0</v>
      </c>
      <c r="AG517" s="252">
        <v>0</v>
      </c>
      <c r="AH517" s="243" t="e">
        <f t="shared" si="1379"/>
        <v>#DIV/0!</v>
      </c>
      <c r="AI517" s="252">
        <v>0</v>
      </c>
      <c r="AJ517" s="252">
        <v>0</v>
      </c>
      <c r="AK517" s="243" t="e">
        <f t="shared" si="1381"/>
        <v>#DIV/0!</v>
      </c>
      <c r="AL517" s="252"/>
      <c r="AM517" s="252"/>
      <c r="AN517" s="243" t="e">
        <f t="shared" si="1383"/>
        <v>#DIV/0!</v>
      </c>
      <c r="AO517" s="252">
        <v>0</v>
      </c>
      <c r="AP517" s="252">
        <v>0</v>
      </c>
      <c r="AQ517" s="243" t="e">
        <f t="shared" si="1385"/>
        <v>#DIV/0!</v>
      </c>
      <c r="AR517" s="252"/>
      <c r="AS517" s="254"/>
    </row>
    <row r="518" spans="1:45" s="241" customFormat="1" ht="16.05" hidden="1" customHeight="1">
      <c r="A518" s="315"/>
      <c r="B518" s="315"/>
      <c r="C518" s="317"/>
      <c r="D518" s="243" t="s">
        <v>43</v>
      </c>
      <c r="E518" s="243">
        <f t="shared" si="1444"/>
        <v>0</v>
      </c>
      <c r="F518" s="243">
        <f t="shared" si="1444"/>
        <v>0</v>
      </c>
      <c r="G518" s="243" t="e">
        <f t="shared" si="1415"/>
        <v>#DIV/0!</v>
      </c>
      <c r="H518" s="252">
        <v>0</v>
      </c>
      <c r="I518" s="252">
        <v>0</v>
      </c>
      <c r="J518" s="243" t="e">
        <f t="shared" si="1364"/>
        <v>#DIV/0!</v>
      </c>
      <c r="K518" s="252">
        <v>0</v>
      </c>
      <c r="L518" s="252">
        <v>0</v>
      </c>
      <c r="M518" s="243" t="e">
        <f t="shared" si="1366"/>
        <v>#DIV/0!</v>
      </c>
      <c r="N518" s="252">
        <v>0</v>
      </c>
      <c r="O518" s="252">
        <v>0</v>
      </c>
      <c r="P518" s="243" t="e">
        <f t="shared" si="1368"/>
        <v>#DIV/0!</v>
      </c>
      <c r="Q518" s="252">
        <v>0</v>
      </c>
      <c r="R518" s="252">
        <v>0</v>
      </c>
      <c r="S518" s="243" t="e">
        <f t="shared" si="1370"/>
        <v>#DIV/0!</v>
      </c>
      <c r="T518" s="252">
        <v>0</v>
      </c>
      <c r="U518" s="252">
        <v>0</v>
      </c>
      <c r="V518" s="243" t="e">
        <f t="shared" si="1372"/>
        <v>#DIV/0!</v>
      </c>
      <c r="W518" s="252">
        <v>0</v>
      </c>
      <c r="X518" s="252">
        <v>0</v>
      </c>
      <c r="Y518" s="243" t="e">
        <f t="shared" si="1374"/>
        <v>#DIV/0!</v>
      </c>
      <c r="Z518" s="252">
        <v>0</v>
      </c>
      <c r="AA518" s="252">
        <v>0</v>
      </c>
      <c r="AB518" s="243" t="e">
        <f t="shared" si="588"/>
        <v>#DIV/0!</v>
      </c>
      <c r="AC518" s="252">
        <v>0</v>
      </c>
      <c r="AD518" s="252">
        <v>0</v>
      </c>
      <c r="AE518" s="243" t="e">
        <f t="shared" si="1377"/>
        <v>#DIV/0!</v>
      </c>
      <c r="AF518" s="252">
        <v>0</v>
      </c>
      <c r="AG518" s="252">
        <v>0</v>
      </c>
      <c r="AH518" s="243" t="e">
        <f t="shared" si="1379"/>
        <v>#DIV/0!</v>
      </c>
      <c r="AI518" s="252">
        <v>0</v>
      </c>
      <c r="AJ518" s="252">
        <v>0</v>
      </c>
      <c r="AK518" s="243" t="e">
        <f t="shared" si="1381"/>
        <v>#DIV/0!</v>
      </c>
      <c r="AL518" s="252">
        <v>0</v>
      </c>
      <c r="AM518" s="252">
        <v>0</v>
      </c>
      <c r="AN518" s="243" t="e">
        <f t="shared" si="1383"/>
        <v>#DIV/0!</v>
      </c>
      <c r="AO518" s="252">
        <v>0</v>
      </c>
      <c r="AP518" s="252">
        <v>0</v>
      </c>
      <c r="AQ518" s="243" t="e">
        <f t="shared" si="1385"/>
        <v>#DIV/0!</v>
      </c>
      <c r="AR518" s="252"/>
      <c r="AS518" s="254"/>
    </row>
    <row r="519" spans="1:45" s="241" customFormat="1" ht="31.2" hidden="1">
      <c r="A519" s="316"/>
      <c r="B519" s="316"/>
      <c r="C519" s="317"/>
      <c r="D519" s="243" t="s">
        <v>288</v>
      </c>
      <c r="E519" s="243">
        <f t="shared" si="1444"/>
        <v>0</v>
      </c>
      <c r="F519" s="243">
        <f t="shared" si="1444"/>
        <v>0</v>
      </c>
      <c r="G519" s="243" t="e">
        <f t="shared" si="1415"/>
        <v>#DIV/0!</v>
      </c>
      <c r="H519" s="252">
        <v>0</v>
      </c>
      <c r="I519" s="252">
        <v>0</v>
      </c>
      <c r="J519" s="243" t="e">
        <f t="shared" si="1364"/>
        <v>#DIV/0!</v>
      </c>
      <c r="K519" s="252">
        <v>0</v>
      </c>
      <c r="L519" s="252">
        <v>0</v>
      </c>
      <c r="M519" s="243" t="e">
        <f t="shared" si="1366"/>
        <v>#DIV/0!</v>
      </c>
      <c r="N519" s="252">
        <v>0</v>
      </c>
      <c r="O519" s="252">
        <v>0</v>
      </c>
      <c r="P519" s="243" t="e">
        <f t="shared" si="1368"/>
        <v>#DIV/0!</v>
      </c>
      <c r="Q519" s="252">
        <v>0</v>
      </c>
      <c r="R519" s="252">
        <v>0</v>
      </c>
      <c r="S519" s="243" t="e">
        <f t="shared" si="1370"/>
        <v>#DIV/0!</v>
      </c>
      <c r="T519" s="252">
        <v>0</v>
      </c>
      <c r="U519" s="252">
        <v>0</v>
      </c>
      <c r="V519" s="243" t="e">
        <f t="shared" si="1372"/>
        <v>#DIV/0!</v>
      </c>
      <c r="W519" s="252">
        <v>0</v>
      </c>
      <c r="X519" s="252">
        <v>0</v>
      </c>
      <c r="Y519" s="243" t="e">
        <f t="shared" si="1374"/>
        <v>#DIV/0!</v>
      </c>
      <c r="Z519" s="252">
        <v>0</v>
      </c>
      <c r="AA519" s="252">
        <v>0</v>
      </c>
      <c r="AB519" s="243" t="e">
        <f t="shared" si="588"/>
        <v>#DIV/0!</v>
      </c>
      <c r="AC519" s="252">
        <v>0</v>
      </c>
      <c r="AD519" s="252">
        <v>0</v>
      </c>
      <c r="AE519" s="243" t="e">
        <f t="shared" si="1377"/>
        <v>#DIV/0!</v>
      </c>
      <c r="AF519" s="252">
        <v>0</v>
      </c>
      <c r="AG519" s="252">
        <v>0</v>
      </c>
      <c r="AH519" s="243" t="e">
        <f t="shared" si="1379"/>
        <v>#DIV/0!</v>
      </c>
      <c r="AI519" s="252">
        <v>0</v>
      </c>
      <c r="AJ519" s="252">
        <v>0</v>
      </c>
      <c r="AK519" s="243" t="e">
        <f t="shared" si="1381"/>
        <v>#DIV/0!</v>
      </c>
      <c r="AL519" s="252"/>
      <c r="AM519" s="252"/>
      <c r="AN519" s="243" t="e">
        <f t="shared" si="1383"/>
        <v>#DIV/0!</v>
      </c>
      <c r="AO519" s="252">
        <v>0</v>
      </c>
      <c r="AP519" s="252">
        <v>0</v>
      </c>
      <c r="AQ519" s="243" t="e">
        <f t="shared" si="1385"/>
        <v>#DIV/0!</v>
      </c>
      <c r="AR519" s="252"/>
      <c r="AS519" s="254"/>
    </row>
    <row r="520" spans="1:45" s="241" customFormat="1" ht="34.049999999999997" customHeight="1">
      <c r="A520" s="314" t="s">
        <v>312</v>
      </c>
      <c r="B520" s="314" t="s">
        <v>441</v>
      </c>
      <c r="C520" s="317"/>
      <c r="D520" s="243" t="s">
        <v>287</v>
      </c>
      <c r="E520" s="243">
        <f>E521+E522+E523</f>
        <v>30</v>
      </c>
      <c r="F520" s="243">
        <f t="shared" ref="F520" si="1445">F521+F522+F523</f>
        <v>30</v>
      </c>
      <c r="G520" s="243">
        <f t="shared" si="1415"/>
        <v>100</v>
      </c>
      <c r="H520" s="243">
        <f t="shared" ref="H520:I520" si="1446">H521+H522+H523</f>
        <v>0</v>
      </c>
      <c r="I520" s="243">
        <f t="shared" si="1446"/>
        <v>0</v>
      </c>
      <c r="J520" s="243" t="e">
        <f t="shared" si="1364"/>
        <v>#DIV/0!</v>
      </c>
      <c r="K520" s="243">
        <f t="shared" ref="K520:L520" si="1447">K521+K522+K523</f>
        <v>30</v>
      </c>
      <c r="L520" s="243">
        <f t="shared" si="1447"/>
        <v>30</v>
      </c>
      <c r="M520" s="243">
        <f t="shared" si="1366"/>
        <v>100</v>
      </c>
      <c r="N520" s="243">
        <f t="shared" ref="N520:O520" si="1448">N521+N522+N523</f>
        <v>0</v>
      </c>
      <c r="O520" s="243">
        <f t="shared" si="1448"/>
        <v>0</v>
      </c>
      <c r="P520" s="243" t="e">
        <f t="shared" si="1368"/>
        <v>#DIV/0!</v>
      </c>
      <c r="Q520" s="243">
        <f t="shared" ref="Q520:R520" si="1449">Q521+Q522+Q523</f>
        <v>0</v>
      </c>
      <c r="R520" s="243">
        <f t="shared" si="1449"/>
        <v>0</v>
      </c>
      <c r="S520" s="243" t="e">
        <f t="shared" si="1370"/>
        <v>#DIV/0!</v>
      </c>
      <c r="T520" s="243">
        <f t="shared" ref="T520:U520" si="1450">T521+T522+T523</f>
        <v>0</v>
      </c>
      <c r="U520" s="243">
        <f t="shared" si="1450"/>
        <v>0</v>
      </c>
      <c r="V520" s="243" t="e">
        <f t="shared" si="1372"/>
        <v>#DIV/0!</v>
      </c>
      <c r="W520" s="243">
        <f t="shared" ref="W520:X520" si="1451">W521+W522+W523</f>
        <v>0</v>
      </c>
      <c r="X520" s="243">
        <f t="shared" si="1451"/>
        <v>0</v>
      </c>
      <c r="Y520" s="243" t="e">
        <f t="shared" si="1374"/>
        <v>#DIV/0!</v>
      </c>
      <c r="Z520" s="243">
        <f t="shared" ref="Z520:AA520" si="1452">Z521+Z522+Z523</f>
        <v>0</v>
      </c>
      <c r="AA520" s="243">
        <f t="shared" si="1452"/>
        <v>0</v>
      </c>
      <c r="AB520" s="243" t="e">
        <f t="shared" si="588"/>
        <v>#DIV/0!</v>
      </c>
      <c r="AC520" s="243">
        <f t="shared" ref="AC520:AD520" si="1453">AC521+AC522+AC523</f>
        <v>0</v>
      </c>
      <c r="AD520" s="243">
        <f t="shared" si="1453"/>
        <v>0</v>
      </c>
      <c r="AE520" s="243" t="e">
        <f t="shared" si="1377"/>
        <v>#DIV/0!</v>
      </c>
      <c r="AF520" s="243">
        <f t="shared" ref="AF520:AG520" si="1454">AF521+AF522+AF523</f>
        <v>0</v>
      </c>
      <c r="AG520" s="243">
        <f t="shared" si="1454"/>
        <v>0</v>
      </c>
      <c r="AH520" s="243" t="e">
        <f t="shared" si="1379"/>
        <v>#DIV/0!</v>
      </c>
      <c r="AI520" s="243">
        <f t="shared" ref="AI520:AJ520" si="1455">AI521+AI522+AI523</f>
        <v>0</v>
      </c>
      <c r="AJ520" s="243">
        <f t="shared" si="1455"/>
        <v>0</v>
      </c>
      <c r="AK520" s="243" t="e">
        <f t="shared" si="1381"/>
        <v>#DIV/0!</v>
      </c>
      <c r="AL520" s="243">
        <f t="shared" ref="AL520:AM520" si="1456">AL521+AL522+AL523</f>
        <v>0</v>
      </c>
      <c r="AM520" s="243">
        <f t="shared" si="1456"/>
        <v>0</v>
      </c>
      <c r="AN520" s="243" t="e">
        <f t="shared" si="1383"/>
        <v>#DIV/0!</v>
      </c>
      <c r="AO520" s="243">
        <f t="shared" ref="AO520:AP520" si="1457">AO521+AO522+AO523</f>
        <v>0</v>
      </c>
      <c r="AP520" s="243">
        <f t="shared" si="1457"/>
        <v>0</v>
      </c>
      <c r="AQ520" s="243" t="e">
        <f t="shared" si="1385"/>
        <v>#DIV/0!</v>
      </c>
      <c r="AR520" s="252"/>
      <c r="AS520" s="254"/>
    </row>
    <row r="521" spans="1:45" s="241" customFormat="1" ht="31.2">
      <c r="A521" s="315"/>
      <c r="B521" s="315"/>
      <c r="C521" s="317"/>
      <c r="D521" s="243" t="s">
        <v>2</v>
      </c>
      <c r="E521" s="243">
        <f t="shared" ref="E521:F523" si="1458">H521+K521+N521+Q521+T521+W521+Z521+AC521+AF521+AI521+AL521+AO521</f>
        <v>0</v>
      </c>
      <c r="F521" s="243">
        <f t="shared" si="1458"/>
        <v>0</v>
      </c>
      <c r="G521" s="243" t="e">
        <f t="shared" si="1415"/>
        <v>#DIV/0!</v>
      </c>
      <c r="H521" s="252">
        <v>0</v>
      </c>
      <c r="I521" s="252">
        <v>0</v>
      </c>
      <c r="J521" s="243" t="e">
        <f t="shared" si="1364"/>
        <v>#DIV/0!</v>
      </c>
      <c r="K521" s="252">
        <v>0</v>
      </c>
      <c r="L521" s="252">
        <v>0</v>
      </c>
      <c r="M521" s="243" t="e">
        <f t="shared" si="1366"/>
        <v>#DIV/0!</v>
      </c>
      <c r="N521" s="252">
        <v>0</v>
      </c>
      <c r="O521" s="252">
        <v>0</v>
      </c>
      <c r="P521" s="243" t="e">
        <f t="shared" si="1368"/>
        <v>#DIV/0!</v>
      </c>
      <c r="Q521" s="252">
        <v>0</v>
      </c>
      <c r="R521" s="252">
        <v>0</v>
      </c>
      <c r="S521" s="243" t="e">
        <f t="shared" si="1370"/>
        <v>#DIV/0!</v>
      </c>
      <c r="T521" s="252"/>
      <c r="U521" s="252"/>
      <c r="V521" s="243" t="e">
        <f t="shared" si="1372"/>
        <v>#DIV/0!</v>
      </c>
      <c r="W521" s="252">
        <v>0</v>
      </c>
      <c r="X521" s="252">
        <v>0</v>
      </c>
      <c r="Y521" s="243" t="e">
        <f t="shared" si="1374"/>
        <v>#DIV/0!</v>
      </c>
      <c r="Z521" s="252">
        <v>0</v>
      </c>
      <c r="AA521" s="252">
        <v>0</v>
      </c>
      <c r="AB521" s="243" t="e">
        <f t="shared" si="588"/>
        <v>#DIV/0!</v>
      </c>
      <c r="AC521" s="252">
        <v>0</v>
      </c>
      <c r="AD521" s="252">
        <v>0</v>
      </c>
      <c r="AE521" s="243" t="e">
        <f t="shared" si="1377"/>
        <v>#DIV/0!</v>
      </c>
      <c r="AF521" s="252">
        <v>0</v>
      </c>
      <c r="AG521" s="252">
        <v>0</v>
      </c>
      <c r="AH521" s="243" t="e">
        <f t="shared" si="1379"/>
        <v>#DIV/0!</v>
      </c>
      <c r="AI521" s="252">
        <v>0</v>
      </c>
      <c r="AJ521" s="252">
        <v>0</v>
      </c>
      <c r="AK521" s="243" t="e">
        <f t="shared" si="1381"/>
        <v>#DIV/0!</v>
      </c>
      <c r="AL521" s="252">
        <v>0</v>
      </c>
      <c r="AM521" s="252">
        <v>0</v>
      </c>
      <c r="AN521" s="243" t="e">
        <f t="shared" si="1383"/>
        <v>#DIV/0!</v>
      </c>
      <c r="AO521" s="252">
        <v>0</v>
      </c>
      <c r="AP521" s="252">
        <v>0</v>
      </c>
      <c r="AQ521" s="243" t="e">
        <f t="shared" si="1385"/>
        <v>#DIV/0!</v>
      </c>
      <c r="AR521" s="252"/>
      <c r="AS521" s="254"/>
    </row>
    <row r="522" spans="1:45" s="241" customFormat="1" ht="16.05" customHeight="1">
      <c r="A522" s="315"/>
      <c r="B522" s="315"/>
      <c r="C522" s="317"/>
      <c r="D522" s="243" t="s">
        <v>43</v>
      </c>
      <c r="E522" s="243">
        <f t="shared" si="1458"/>
        <v>30</v>
      </c>
      <c r="F522" s="243">
        <f t="shared" si="1458"/>
        <v>30</v>
      </c>
      <c r="G522" s="243">
        <f t="shared" si="1415"/>
        <v>100</v>
      </c>
      <c r="H522" s="252">
        <v>0</v>
      </c>
      <c r="I522" s="252">
        <v>0</v>
      </c>
      <c r="J522" s="243" t="e">
        <f t="shared" si="1364"/>
        <v>#DIV/0!</v>
      </c>
      <c r="K522" s="252">
        <v>30</v>
      </c>
      <c r="L522" s="252">
        <v>30</v>
      </c>
      <c r="M522" s="243">
        <f t="shared" si="1366"/>
        <v>100</v>
      </c>
      <c r="N522" s="252">
        <v>0</v>
      </c>
      <c r="O522" s="252">
        <v>0</v>
      </c>
      <c r="P522" s="243" t="e">
        <f t="shared" si="1368"/>
        <v>#DIV/0!</v>
      </c>
      <c r="Q522" s="252">
        <v>0</v>
      </c>
      <c r="R522" s="252">
        <v>0</v>
      </c>
      <c r="S522" s="243" t="e">
        <f t="shared" si="1370"/>
        <v>#DIV/0!</v>
      </c>
      <c r="T522" s="252">
        <v>0</v>
      </c>
      <c r="U522" s="252"/>
      <c r="V522" s="243" t="e">
        <f t="shared" si="1372"/>
        <v>#DIV/0!</v>
      </c>
      <c r="W522" s="252">
        <v>0</v>
      </c>
      <c r="X522" s="252">
        <v>0</v>
      </c>
      <c r="Y522" s="243" t="e">
        <f t="shared" si="1374"/>
        <v>#DIV/0!</v>
      </c>
      <c r="Z522" s="252">
        <v>0</v>
      </c>
      <c r="AA522" s="252">
        <v>0</v>
      </c>
      <c r="AB522" s="243" t="e">
        <f t="shared" si="588"/>
        <v>#DIV/0!</v>
      </c>
      <c r="AC522" s="252">
        <v>0</v>
      </c>
      <c r="AD522" s="252">
        <v>0</v>
      </c>
      <c r="AE522" s="243" t="e">
        <f t="shared" si="1377"/>
        <v>#DIV/0!</v>
      </c>
      <c r="AF522" s="252">
        <v>0</v>
      </c>
      <c r="AG522" s="252">
        <v>0</v>
      </c>
      <c r="AH522" s="243" t="e">
        <f t="shared" si="1379"/>
        <v>#DIV/0!</v>
      </c>
      <c r="AI522" s="252">
        <v>0</v>
      </c>
      <c r="AJ522" s="252">
        <v>0</v>
      </c>
      <c r="AK522" s="243" t="e">
        <f t="shared" si="1381"/>
        <v>#DIV/0!</v>
      </c>
      <c r="AL522" s="252">
        <v>0</v>
      </c>
      <c r="AM522" s="252">
        <v>0</v>
      </c>
      <c r="AN522" s="243" t="e">
        <f t="shared" si="1383"/>
        <v>#DIV/0!</v>
      </c>
      <c r="AO522" s="252">
        <v>0</v>
      </c>
      <c r="AP522" s="252">
        <v>0</v>
      </c>
      <c r="AQ522" s="243" t="e">
        <f t="shared" si="1385"/>
        <v>#DIV/0!</v>
      </c>
      <c r="AR522" s="252"/>
      <c r="AS522" s="254"/>
    </row>
    <row r="523" spans="1:45" s="241" customFormat="1" ht="31.2">
      <c r="A523" s="316"/>
      <c r="B523" s="316"/>
      <c r="C523" s="317"/>
      <c r="D523" s="243" t="s">
        <v>288</v>
      </c>
      <c r="E523" s="243">
        <f t="shared" si="1458"/>
        <v>0</v>
      </c>
      <c r="F523" s="243">
        <f t="shared" si="1458"/>
        <v>0</v>
      </c>
      <c r="G523" s="243" t="e">
        <f t="shared" si="1415"/>
        <v>#DIV/0!</v>
      </c>
      <c r="H523" s="252">
        <v>0</v>
      </c>
      <c r="I523" s="252">
        <v>0</v>
      </c>
      <c r="J523" s="243" t="e">
        <f t="shared" si="1364"/>
        <v>#DIV/0!</v>
      </c>
      <c r="K523" s="252">
        <v>0</v>
      </c>
      <c r="L523" s="252">
        <v>0</v>
      </c>
      <c r="M523" s="243" t="e">
        <f t="shared" si="1366"/>
        <v>#DIV/0!</v>
      </c>
      <c r="N523" s="252">
        <v>0</v>
      </c>
      <c r="O523" s="252">
        <v>0</v>
      </c>
      <c r="P523" s="243" t="e">
        <f t="shared" si="1368"/>
        <v>#DIV/0!</v>
      </c>
      <c r="Q523" s="252">
        <v>0</v>
      </c>
      <c r="R523" s="252">
        <v>0</v>
      </c>
      <c r="S523" s="243" t="e">
        <f t="shared" si="1370"/>
        <v>#DIV/0!</v>
      </c>
      <c r="T523" s="252"/>
      <c r="U523" s="252"/>
      <c r="V523" s="243" t="e">
        <f t="shared" si="1372"/>
        <v>#DIV/0!</v>
      </c>
      <c r="W523" s="252">
        <v>0</v>
      </c>
      <c r="X523" s="252">
        <v>0</v>
      </c>
      <c r="Y523" s="243" t="e">
        <f t="shared" si="1374"/>
        <v>#DIV/0!</v>
      </c>
      <c r="Z523" s="252">
        <v>0</v>
      </c>
      <c r="AA523" s="252">
        <v>0</v>
      </c>
      <c r="AB523" s="243" t="e">
        <f t="shared" si="588"/>
        <v>#DIV/0!</v>
      </c>
      <c r="AC523" s="252">
        <v>0</v>
      </c>
      <c r="AD523" s="252">
        <v>0</v>
      </c>
      <c r="AE523" s="243" t="e">
        <f t="shared" si="1377"/>
        <v>#DIV/0!</v>
      </c>
      <c r="AF523" s="252">
        <v>0</v>
      </c>
      <c r="AG523" s="252">
        <v>0</v>
      </c>
      <c r="AH523" s="243" t="e">
        <f t="shared" si="1379"/>
        <v>#DIV/0!</v>
      </c>
      <c r="AI523" s="252">
        <v>0</v>
      </c>
      <c r="AJ523" s="252">
        <v>0</v>
      </c>
      <c r="AK523" s="243" t="e">
        <f t="shared" si="1381"/>
        <v>#DIV/0!</v>
      </c>
      <c r="AL523" s="252">
        <v>0</v>
      </c>
      <c r="AM523" s="252">
        <v>0</v>
      </c>
      <c r="AN523" s="243" t="e">
        <f t="shared" si="1383"/>
        <v>#DIV/0!</v>
      </c>
      <c r="AO523" s="252">
        <v>0</v>
      </c>
      <c r="AP523" s="252">
        <v>0</v>
      </c>
      <c r="AQ523" s="243" t="e">
        <f t="shared" si="1385"/>
        <v>#DIV/0!</v>
      </c>
      <c r="AR523" s="252"/>
      <c r="AS523" s="254"/>
    </row>
    <row r="524" spans="1:45" s="241" customFormat="1" ht="28.5" customHeight="1">
      <c r="A524" s="314" t="s">
        <v>442</v>
      </c>
      <c r="B524" s="314" t="s">
        <v>443</v>
      </c>
      <c r="C524" s="317"/>
      <c r="D524" s="243" t="s">
        <v>287</v>
      </c>
      <c r="E524" s="243">
        <f>E525+E526+E527</f>
        <v>10</v>
      </c>
      <c r="F524" s="243">
        <f t="shared" ref="F524" si="1459">F525+F526+F527</f>
        <v>10</v>
      </c>
      <c r="G524" s="243">
        <f t="shared" si="1415"/>
        <v>100</v>
      </c>
      <c r="H524" s="243">
        <f t="shared" ref="H524:I524" si="1460">H525+H526+H527</f>
        <v>0</v>
      </c>
      <c r="I524" s="243">
        <f t="shared" si="1460"/>
        <v>0</v>
      </c>
      <c r="J524" s="243" t="e">
        <f t="shared" si="1364"/>
        <v>#DIV/0!</v>
      </c>
      <c r="K524" s="243">
        <f t="shared" ref="K524:L524" si="1461">K525+K526+K527</f>
        <v>0</v>
      </c>
      <c r="L524" s="243">
        <f t="shared" si="1461"/>
        <v>0</v>
      </c>
      <c r="M524" s="243" t="e">
        <f t="shared" si="1366"/>
        <v>#DIV/0!</v>
      </c>
      <c r="N524" s="243">
        <f t="shared" ref="N524:O524" si="1462">N525+N526+N527</f>
        <v>0</v>
      </c>
      <c r="O524" s="243">
        <f t="shared" si="1462"/>
        <v>10</v>
      </c>
      <c r="P524" s="243" t="e">
        <f t="shared" si="1368"/>
        <v>#DIV/0!</v>
      </c>
      <c r="Q524" s="243">
        <f t="shared" ref="Q524:R524" si="1463">Q525+Q526+Q527</f>
        <v>0</v>
      </c>
      <c r="R524" s="243">
        <f t="shared" si="1463"/>
        <v>0</v>
      </c>
      <c r="S524" s="243" t="e">
        <f t="shared" si="1370"/>
        <v>#DIV/0!</v>
      </c>
      <c r="T524" s="243">
        <f t="shared" ref="T524:U524" si="1464">T525+T526+T527</f>
        <v>10</v>
      </c>
      <c r="U524" s="243">
        <f t="shared" si="1464"/>
        <v>0</v>
      </c>
      <c r="V524" s="243">
        <f t="shared" si="1372"/>
        <v>0</v>
      </c>
      <c r="W524" s="243">
        <f t="shared" ref="W524:X524" si="1465">W525+W526+W527</f>
        <v>0</v>
      </c>
      <c r="X524" s="243">
        <f t="shared" si="1465"/>
        <v>0</v>
      </c>
      <c r="Y524" s="243" t="e">
        <f t="shared" si="1374"/>
        <v>#DIV/0!</v>
      </c>
      <c r="Z524" s="243">
        <f t="shared" ref="Z524:AA524" si="1466">Z525+Z526+Z527</f>
        <v>0</v>
      </c>
      <c r="AA524" s="243">
        <f t="shared" si="1466"/>
        <v>0</v>
      </c>
      <c r="AB524" s="243" t="e">
        <f t="shared" si="588"/>
        <v>#DIV/0!</v>
      </c>
      <c r="AC524" s="243">
        <f t="shared" ref="AC524:AD524" si="1467">AC525+AC526+AC527</f>
        <v>0</v>
      </c>
      <c r="AD524" s="243">
        <f t="shared" si="1467"/>
        <v>0</v>
      </c>
      <c r="AE524" s="243" t="e">
        <f t="shared" si="1377"/>
        <v>#DIV/0!</v>
      </c>
      <c r="AF524" s="243">
        <f t="shared" ref="AF524:AG524" si="1468">AF525+AF526+AF527</f>
        <v>0</v>
      </c>
      <c r="AG524" s="243">
        <f t="shared" si="1468"/>
        <v>0</v>
      </c>
      <c r="AH524" s="243" t="e">
        <f t="shared" si="1379"/>
        <v>#DIV/0!</v>
      </c>
      <c r="AI524" s="243">
        <f t="shared" ref="AI524:AJ524" si="1469">AI525+AI526+AI527</f>
        <v>0</v>
      </c>
      <c r="AJ524" s="243">
        <f t="shared" si="1469"/>
        <v>0</v>
      </c>
      <c r="AK524" s="243" t="e">
        <f t="shared" si="1381"/>
        <v>#DIV/0!</v>
      </c>
      <c r="AL524" s="243">
        <f t="shared" ref="AL524:AM524" si="1470">AL525+AL526+AL527</f>
        <v>0</v>
      </c>
      <c r="AM524" s="243">
        <f t="shared" si="1470"/>
        <v>0</v>
      </c>
      <c r="AN524" s="243" t="e">
        <f t="shared" si="1383"/>
        <v>#DIV/0!</v>
      </c>
      <c r="AO524" s="243">
        <f t="shared" ref="AO524:AP524" si="1471">AO525+AO526+AO527</f>
        <v>0</v>
      </c>
      <c r="AP524" s="243">
        <f t="shared" si="1471"/>
        <v>0</v>
      </c>
      <c r="AQ524" s="243" t="e">
        <f t="shared" si="1385"/>
        <v>#DIV/0!</v>
      </c>
      <c r="AR524" s="252"/>
      <c r="AS524" s="254"/>
    </row>
    <row r="525" spans="1:45" s="241" customFormat="1" ht="31.2">
      <c r="A525" s="315"/>
      <c r="B525" s="315"/>
      <c r="C525" s="317"/>
      <c r="D525" s="243" t="s">
        <v>2</v>
      </c>
      <c r="E525" s="243">
        <f t="shared" ref="E525:F527" si="1472">H525+K525+N525+Q525+T525+W525+Z525+AC525+AF525+AI525+AL525+AO525</f>
        <v>0</v>
      </c>
      <c r="F525" s="243">
        <f t="shared" si="1472"/>
        <v>0</v>
      </c>
      <c r="G525" s="243" t="e">
        <f t="shared" si="1415"/>
        <v>#DIV/0!</v>
      </c>
      <c r="H525" s="252">
        <v>0</v>
      </c>
      <c r="I525" s="252">
        <v>0</v>
      </c>
      <c r="J525" s="243" t="e">
        <f t="shared" si="1364"/>
        <v>#DIV/0!</v>
      </c>
      <c r="K525" s="252">
        <v>0</v>
      </c>
      <c r="L525" s="252">
        <v>0</v>
      </c>
      <c r="M525" s="243" t="e">
        <f t="shared" si="1366"/>
        <v>#DIV/0!</v>
      </c>
      <c r="N525" s="252">
        <v>0</v>
      </c>
      <c r="O525" s="252">
        <v>0</v>
      </c>
      <c r="P525" s="243" t="e">
        <f t="shared" si="1368"/>
        <v>#DIV/0!</v>
      </c>
      <c r="Q525" s="252">
        <v>0</v>
      </c>
      <c r="R525" s="252">
        <v>0</v>
      </c>
      <c r="S525" s="243" t="e">
        <f t="shared" si="1370"/>
        <v>#DIV/0!</v>
      </c>
      <c r="T525" s="252"/>
      <c r="U525" s="252"/>
      <c r="V525" s="243" t="e">
        <f t="shared" si="1372"/>
        <v>#DIV/0!</v>
      </c>
      <c r="W525" s="252">
        <v>0</v>
      </c>
      <c r="X525" s="252">
        <v>0</v>
      </c>
      <c r="Y525" s="243" t="e">
        <f t="shared" si="1374"/>
        <v>#DIV/0!</v>
      </c>
      <c r="Z525" s="252">
        <v>0</v>
      </c>
      <c r="AA525" s="252">
        <v>0</v>
      </c>
      <c r="AB525" s="243" t="e">
        <f t="shared" si="588"/>
        <v>#DIV/0!</v>
      </c>
      <c r="AC525" s="252">
        <v>0</v>
      </c>
      <c r="AD525" s="252">
        <v>0</v>
      </c>
      <c r="AE525" s="243" t="e">
        <f t="shared" si="1377"/>
        <v>#DIV/0!</v>
      </c>
      <c r="AF525" s="252">
        <v>0</v>
      </c>
      <c r="AG525" s="252">
        <v>0</v>
      </c>
      <c r="AH525" s="243" t="e">
        <f t="shared" si="1379"/>
        <v>#DIV/0!</v>
      </c>
      <c r="AI525" s="252">
        <v>0</v>
      </c>
      <c r="AJ525" s="252">
        <v>0</v>
      </c>
      <c r="AK525" s="243" t="e">
        <f t="shared" si="1381"/>
        <v>#DIV/0!</v>
      </c>
      <c r="AL525" s="252">
        <v>0</v>
      </c>
      <c r="AM525" s="252">
        <v>0</v>
      </c>
      <c r="AN525" s="243" t="e">
        <f t="shared" si="1383"/>
        <v>#DIV/0!</v>
      </c>
      <c r="AO525" s="252">
        <v>0</v>
      </c>
      <c r="AP525" s="252">
        <v>0</v>
      </c>
      <c r="AQ525" s="243" t="e">
        <f t="shared" si="1385"/>
        <v>#DIV/0!</v>
      </c>
      <c r="AR525" s="252"/>
      <c r="AS525" s="254"/>
    </row>
    <row r="526" spans="1:45" s="241" customFormat="1" ht="16.05" customHeight="1">
      <c r="A526" s="315"/>
      <c r="B526" s="315"/>
      <c r="C526" s="317"/>
      <c r="D526" s="243" t="s">
        <v>43</v>
      </c>
      <c r="E526" s="243">
        <f t="shared" si="1472"/>
        <v>10</v>
      </c>
      <c r="F526" s="243">
        <f t="shared" si="1472"/>
        <v>10</v>
      </c>
      <c r="G526" s="243">
        <f t="shared" si="1415"/>
        <v>100</v>
      </c>
      <c r="H526" s="252">
        <v>0</v>
      </c>
      <c r="I526" s="252">
        <v>0</v>
      </c>
      <c r="J526" s="243" t="e">
        <f t="shared" si="1364"/>
        <v>#DIV/0!</v>
      </c>
      <c r="K526" s="252">
        <v>0</v>
      </c>
      <c r="L526" s="252">
        <v>0</v>
      </c>
      <c r="M526" s="243" t="e">
        <f t="shared" si="1366"/>
        <v>#DIV/0!</v>
      </c>
      <c r="N526" s="252">
        <v>0</v>
      </c>
      <c r="O526" s="252">
        <v>10</v>
      </c>
      <c r="P526" s="243" t="e">
        <f t="shared" si="1368"/>
        <v>#DIV/0!</v>
      </c>
      <c r="Q526" s="252">
        <v>0</v>
      </c>
      <c r="R526" s="252">
        <v>0</v>
      </c>
      <c r="S526" s="243" t="e">
        <f t="shared" si="1370"/>
        <v>#DIV/0!</v>
      </c>
      <c r="T526" s="252">
        <v>10</v>
      </c>
      <c r="U526" s="252"/>
      <c r="V526" s="243">
        <f t="shared" si="1372"/>
        <v>0</v>
      </c>
      <c r="W526" s="252">
        <v>0</v>
      </c>
      <c r="X526" s="252">
        <v>0</v>
      </c>
      <c r="Y526" s="243" t="e">
        <f t="shared" si="1374"/>
        <v>#DIV/0!</v>
      </c>
      <c r="Z526" s="252">
        <v>0</v>
      </c>
      <c r="AA526" s="252">
        <v>0</v>
      </c>
      <c r="AB526" s="243" t="e">
        <f t="shared" si="588"/>
        <v>#DIV/0!</v>
      </c>
      <c r="AC526" s="252">
        <v>0</v>
      </c>
      <c r="AD526" s="252">
        <v>0</v>
      </c>
      <c r="AE526" s="243" t="e">
        <f t="shared" si="1377"/>
        <v>#DIV/0!</v>
      </c>
      <c r="AF526" s="252">
        <v>0</v>
      </c>
      <c r="AG526" s="252">
        <v>0</v>
      </c>
      <c r="AH526" s="243" t="e">
        <f t="shared" si="1379"/>
        <v>#DIV/0!</v>
      </c>
      <c r="AI526" s="252">
        <v>0</v>
      </c>
      <c r="AJ526" s="252">
        <v>0</v>
      </c>
      <c r="AK526" s="243" t="e">
        <f t="shared" si="1381"/>
        <v>#DIV/0!</v>
      </c>
      <c r="AL526" s="252">
        <v>0</v>
      </c>
      <c r="AM526" s="252">
        <v>0</v>
      </c>
      <c r="AN526" s="243" t="e">
        <f t="shared" si="1383"/>
        <v>#DIV/0!</v>
      </c>
      <c r="AO526" s="252">
        <v>0</v>
      </c>
      <c r="AP526" s="252">
        <v>0</v>
      </c>
      <c r="AQ526" s="243" t="e">
        <f t="shared" si="1385"/>
        <v>#DIV/0!</v>
      </c>
      <c r="AR526" s="252"/>
      <c r="AS526" s="254"/>
    </row>
    <row r="527" spans="1:45" s="241" customFormat="1" ht="31.2">
      <c r="A527" s="316"/>
      <c r="B527" s="316"/>
      <c r="C527" s="317"/>
      <c r="D527" s="243" t="s">
        <v>288</v>
      </c>
      <c r="E527" s="243">
        <f t="shared" si="1472"/>
        <v>0</v>
      </c>
      <c r="F527" s="243">
        <f t="shared" si="1472"/>
        <v>0</v>
      </c>
      <c r="G527" s="243" t="e">
        <f t="shared" si="1415"/>
        <v>#DIV/0!</v>
      </c>
      <c r="H527" s="252">
        <v>0</v>
      </c>
      <c r="I527" s="252">
        <v>0</v>
      </c>
      <c r="J527" s="243" t="e">
        <f t="shared" si="1364"/>
        <v>#DIV/0!</v>
      </c>
      <c r="K527" s="252">
        <v>0</v>
      </c>
      <c r="L527" s="252">
        <v>0</v>
      </c>
      <c r="M527" s="243" t="e">
        <f t="shared" si="1366"/>
        <v>#DIV/0!</v>
      </c>
      <c r="N527" s="252">
        <v>0</v>
      </c>
      <c r="O527" s="252">
        <v>0</v>
      </c>
      <c r="P527" s="243" t="e">
        <f t="shared" si="1368"/>
        <v>#DIV/0!</v>
      </c>
      <c r="Q527" s="252">
        <v>0</v>
      </c>
      <c r="R527" s="252">
        <v>0</v>
      </c>
      <c r="S527" s="243" t="e">
        <f t="shared" si="1370"/>
        <v>#DIV/0!</v>
      </c>
      <c r="T527" s="252"/>
      <c r="U527" s="252"/>
      <c r="V527" s="243" t="e">
        <f t="shared" si="1372"/>
        <v>#DIV/0!</v>
      </c>
      <c r="W527" s="252">
        <v>0</v>
      </c>
      <c r="X527" s="252">
        <v>0</v>
      </c>
      <c r="Y527" s="243" t="e">
        <f t="shared" si="1374"/>
        <v>#DIV/0!</v>
      </c>
      <c r="Z527" s="252">
        <v>0</v>
      </c>
      <c r="AA527" s="252">
        <v>0</v>
      </c>
      <c r="AB527" s="243" t="e">
        <f t="shared" si="588"/>
        <v>#DIV/0!</v>
      </c>
      <c r="AC527" s="252">
        <v>0</v>
      </c>
      <c r="AD527" s="252">
        <v>0</v>
      </c>
      <c r="AE527" s="243" t="e">
        <f t="shared" si="1377"/>
        <v>#DIV/0!</v>
      </c>
      <c r="AF527" s="252">
        <v>0</v>
      </c>
      <c r="AG527" s="252">
        <v>0</v>
      </c>
      <c r="AH527" s="243" t="e">
        <f t="shared" si="1379"/>
        <v>#DIV/0!</v>
      </c>
      <c r="AI527" s="252">
        <v>0</v>
      </c>
      <c r="AJ527" s="252">
        <v>0</v>
      </c>
      <c r="AK527" s="243" t="e">
        <f t="shared" si="1381"/>
        <v>#DIV/0!</v>
      </c>
      <c r="AL527" s="252">
        <v>0</v>
      </c>
      <c r="AM527" s="252">
        <v>0</v>
      </c>
      <c r="AN527" s="243" t="e">
        <f t="shared" si="1383"/>
        <v>#DIV/0!</v>
      </c>
      <c r="AO527" s="252">
        <v>0</v>
      </c>
      <c r="AP527" s="252">
        <v>0</v>
      </c>
      <c r="AQ527" s="243" t="e">
        <f t="shared" si="1385"/>
        <v>#DIV/0!</v>
      </c>
      <c r="AR527" s="252"/>
      <c r="AS527" s="254"/>
    </row>
    <row r="528" spans="1:45" s="241" customFormat="1" ht="31.5" customHeight="1">
      <c r="A528" s="314" t="s">
        <v>444</v>
      </c>
      <c r="B528" s="314" t="s">
        <v>445</v>
      </c>
      <c r="C528" s="317"/>
      <c r="D528" s="243" t="s">
        <v>287</v>
      </c>
      <c r="E528" s="243">
        <f>SUM(E529:E531)</f>
        <v>10</v>
      </c>
      <c r="F528" s="243">
        <f t="shared" ref="F528" si="1473">SUM(F529:F531)</f>
        <v>10</v>
      </c>
      <c r="G528" s="243">
        <f t="shared" ref="G528:G531" si="1474">(F528/E528)*100</f>
        <v>100</v>
      </c>
      <c r="H528" s="243">
        <f t="shared" ref="H528:I528" si="1475">SUM(H529:H531)</f>
        <v>0</v>
      </c>
      <c r="I528" s="243">
        <f t="shared" si="1475"/>
        <v>0</v>
      </c>
      <c r="J528" s="243" t="e">
        <f t="shared" ref="J528:J531" si="1476">(I528/H528)*100</f>
        <v>#DIV/0!</v>
      </c>
      <c r="K528" s="243">
        <f t="shared" ref="K528:L528" si="1477">SUM(K529:K531)</f>
        <v>0</v>
      </c>
      <c r="L528" s="243">
        <f t="shared" si="1477"/>
        <v>0</v>
      </c>
      <c r="M528" s="243" t="e">
        <f t="shared" ref="M528:M531" si="1478">(L528/K528)*100</f>
        <v>#DIV/0!</v>
      </c>
      <c r="N528" s="243">
        <f t="shared" ref="N528:O528" si="1479">SUM(N529:N531)</f>
        <v>0</v>
      </c>
      <c r="O528" s="243">
        <f t="shared" si="1479"/>
        <v>0</v>
      </c>
      <c r="P528" s="243" t="e">
        <f t="shared" ref="P528:P531" si="1480">(O528/N528)*100</f>
        <v>#DIV/0!</v>
      </c>
      <c r="Q528" s="243">
        <f t="shared" ref="Q528:R528" si="1481">SUM(Q529:Q531)</f>
        <v>0</v>
      </c>
      <c r="R528" s="243">
        <f t="shared" si="1481"/>
        <v>0</v>
      </c>
      <c r="S528" s="243" t="e">
        <f t="shared" ref="S528:S531" si="1482">(R528/Q528)*100</f>
        <v>#DIV/0!</v>
      </c>
      <c r="T528" s="243">
        <f t="shared" ref="T528:U528" si="1483">SUM(T529:T531)</f>
        <v>0</v>
      </c>
      <c r="U528" s="243">
        <f t="shared" si="1483"/>
        <v>0</v>
      </c>
      <c r="V528" s="243" t="e">
        <f t="shared" ref="V528:V531" si="1484">(U528/T528)*100</f>
        <v>#DIV/0!</v>
      </c>
      <c r="W528" s="243">
        <f t="shared" ref="W528:X528" si="1485">SUM(W529:W531)</f>
        <v>0</v>
      </c>
      <c r="X528" s="243">
        <f t="shared" si="1485"/>
        <v>10</v>
      </c>
      <c r="Y528" s="243" t="e">
        <f t="shared" ref="Y528:Y531" si="1486">(X528/W528)*100</f>
        <v>#DIV/0!</v>
      </c>
      <c r="Z528" s="243">
        <f t="shared" ref="Z528:AA528" si="1487">SUM(Z529:Z531)</f>
        <v>0</v>
      </c>
      <c r="AA528" s="243">
        <f t="shared" si="1487"/>
        <v>0</v>
      </c>
      <c r="AB528" s="243" t="e">
        <f t="shared" ref="AB528:AB531" si="1488">(AA528/Z528)*100</f>
        <v>#DIV/0!</v>
      </c>
      <c r="AC528" s="243">
        <f t="shared" ref="AC528:AD528" si="1489">SUM(AC529:AC531)</f>
        <v>0</v>
      </c>
      <c r="AD528" s="243">
        <f t="shared" si="1489"/>
        <v>0</v>
      </c>
      <c r="AE528" s="243" t="e">
        <f t="shared" ref="AE528:AE531" si="1490">(AD528/AC528)*100</f>
        <v>#DIV/0!</v>
      </c>
      <c r="AF528" s="243">
        <f t="shared" ref="AF528:AG528" si="1491">SUM(AF529:AF531)</f>
        <v>0</v>
      </c>
      <c r="AG528" s="243">
        <f t="shared" si="1491"/>
        <v>0</v>
      </c>
      <c r="AH528" s="243" t="e">
        <f t="shared" ref="AH528:AH531" si="1492">(AG528/AF528)*100</f>
        <v>#DIV/0!</v>
      </c>
      <c r="AI528" s="243">
        <f t="shared" ref="AI528:AJ528" si="1493">SUM(AI529:AI531)</f>
        <v>0</v>
      </c>
      <c r="AJ528" s="243">
        <f t="shared" si="1493"/>
        <v>0</v>
      </c>
      <c r="AK528" s="243" t="e">
        <f t="shared" ref="AK528:AK531" si="1494">(AJ528/AI528)*100</f>
        <v>#DIV/0!</v>
      </c>
      <c r="AL528" s="243">
        <f t="shared" ref="AL528:AM528" si="1495">SUM(AL529:AL531)</f>
        <v>0</v>
      </c>
      <c r="AM528" s="243">
        <f t="shared" si="1495"/>
        <v>0</v>
      </c>
      <c r="AN528" s="243" t="e">
        <f t="shared" ref="AN528:AN531" si="1496">(AM528/AL528)*100</f>
        <v>#DIV/0!</v>
      </c>
      <c r="AO528" s="243">
        <f t="shared" ref="AO528:AP528" si="1497">SUM(AO529:AO531)</f>
        <v>10</v>
      </c>
      <c r="AP528" s="243">
        <f t="shared" si="1497"/>
        <v>0</v>
      </c>
      <c r="AQ528" s="243">
        <f t="shared" ref="AQ528:AQ531" si="1498">(AP528/AO528)*100</f>
        <v>0</v>
      </c>
      <c r="AR528" s="252"/>
      <c r="AS528" s="254"/>
    </row>
    <row r="529" spans="1:45" s="241" customFormat="1" ht="31.2">
      <c r="A529" s="315"/>
      <c r="B529" s="315"/>
      <c r="C529" s="317"/>
      <c r="D529" s="243" t="s">
        <v>2</v>
      </c>
      <c r="E529" s="243">
        <f t="shared" ref="E529:E531" si="1499">H529+K529+N529+Q529+T529+W529+Z529+AC529+AF529+AI529+AL529+AO529</f>
        <v>0</v>
      </c>
      <c r="F529" s="243">
        <f t="shared" ref="F529:F531" si="1500">I529+L529+O529+R529+U529+X529+AA529+AD529+AG529+AJ529+AM529+AP529</f>
        <v>0</v>
      </c>
      <c r="G529" s="243" t="e">
        <f t="shared" si="1474"/>
        <v>#DIV/0!</v>
      </c>
      <c r="H529" s="252">
        <v>0</v>
      </c>
      <c r="I529" s="252">
        <v>0</v>
      </c>
      <c r="J529" s="243" t="e">
        <f t="shared" si="1476"/>
        <v>#DIV/0!</v>
      </c>
      <c r="K529" s="252">
        <v>0</v>
      </c>
      <c r="L529" s="252">
        <v>0</v>
      </c>
      <c r="M529" s="243" t="e">
        <f t="shared" si="1478"/>
        <v>#DIV/0!</v>
      </c>
      <c r="N529" s="252">
        <v>0</v>
      </c>
      <c r="O529" s="252">
        <v>0</v>
      </c>
      <c r="P529" s="243" t="e">
        <f t="shared" si="1480"/>
        <v>#DIV/0!</v>
      </c>
      <c r="Q529" s="252">
        <v>0</v>
      </c>
      <c r="R529" s="252">
        <v>0</v>
      </c>
      <c r="S529" s="243" t="e">
        <f t="shared" si="1482"/>
        <v>#DIV/0!</v>
      </c>
      <c r="T529" s="252">
        <v>0</v>
      </c>
      <c r="U529" s="252">
        <v>0</v>
      </c>
      <c r="V529" s="243" t="e">
        <f t="shared" si="1484"/>
        <v>#DIV/0!</v>
      </c>
      <c r="W529" s="252"/>
      <c r="X529" s="252"/>
      <c r="Y529" s="243" t="e">
        <f t="shared" si="1486"/>
        <v>#DIV/0!</v>
      </c>
      <c r="Z529" s="252">
        <v>0</v>
      </c>
      <c r="AA529" s="252">
        <v>0</v>
      </c>
      <c r="AB529" s="243" t="e">
        <f t="shared" si="1488"/>
        <v>#DIV/0!</v>
      </c>
      <c r="AC529" s="252">
        <v>0</v>
      </c>
      <c r="AD529" s="252">
        <v>0</v>
      </c>
      <c r="AE529" s="243" t="e">
        <f t="shared" si="1490"/>
        <v>#DIV/0!</v>
      </c>
      <c r="AF529" s="252">
        <v>0</v>
      </c>
      <c r="AG529" s="252">
        <v>0</v>
      </c>
      <c r="AH529" s="243" t="e">
        <f t="shared" si="1492"/>
        <v>#DIV/0!</v>
      </c>
      <c r="AI529" s="252">
        <v>0</v>
      </c>
      <c r="AJ529" s="252">
        <v>0</v>
      </c>
      <c r="AK529" s="243" t="e">
        <f t="shared" si="1494"/>
        <v>#DIV/0!</v>
      </c>
      <c r="AL529" s="252">
        <v>0</v>
      </c>
      <c r="AM529" s="252">
        <v>0</v>
      </c>
      <c r="AN529" s="243" t="e">
        <f t="shared" si="1496"/>
        <v>#DIV/0!</v>
      </c>
      <c r="AO529" s="252">
        <v>0</v>
      </c>
      <c r="AP529" s="252">
        <v>0</v>
      </c>
      <c r="AQ529" s="243" t="e">
        <f t="shared" si="1498"/>
        <v>#DIV/0!</v>
      </c>
      <c r="AR529" s="252"/>
      <c r="AS529" s="254"/>
    </row>
    <row r="530" spans="1:45" s="241" customFormat="1" ht="16.05" customHeight="1">
      <c r="A530" s="315"/>
      <c r="B530" s="315"/>
      <c r="C530" s="317"/>
      <c r="D530" s="243" t="s">
        <v>43</v>
      </c>
      <c r="E530" s="243">
        <f t="shared" si="1499"/>
        <v>10</v>
      </c>
      <c r="F530" s="243">
        <f t="shared" si="1500"/>
        <v>10</v>
      </c>
      <c r="G530" s="243">
        <f t="shared" si="1474"/>
        <v>100</v>
      </c>
      <c r="H530" s="252">
        <v>0</v>
      </c>
      <c r="I530" s="252">
        <v>0</v>
      </c>
      <c r="J530" s="243" t="e">
        <f t="shared" si="1476"/>
        <v>#DIV/0!</v>
      </c>
      <c r="K530" s="252">
        <v>0</v>
      </c>
      <c r="L530" s="252">
        <v>0</v>
      </c>
      <c r="M530" s="243" t="e">
        <f t="shared" si="1478"/>
        <v>#DIV/0!</v>
      </c>
      <c r="N530" s="252">
        <v>0</v>
      </c>
      <c r="O530" s="252">
        <v>0</v>
      </c>
      <c r="P530" s="243" t="e">
        <f t="shared" si="1480"/>
        <v>#DIV/0!</v>
      </c>
      <c r="Q530" s="252">
        <v>0</v>
      </c>
      <c r="R530" s="252">
        <v>0</v>
      </c>
      <c r="S530" s="243" t="e">
        <f t="shared" si="1482"/>
        <v>#DIV/0!</v>
      </c>
      <c r="T530" s="252">
        <v>0</v>
      </c>
      <c r="U530" s="252">
        <v>0</v>
      </c>
      <c r="V530" s="243" t="e">
        <f t="shared" si="1484"/>
        <v>#DIV/0!</v>
      </c>
      <c r="W530" s="252">
        <v>0</v>
      </c>
      <c r="X530" s="252">
        <v>10</v>
      </c>
      <c r="Y530" s="243" t="e">
        <f t="shared" si="1486"/>
        <v>#DIV/0!</v>
      </c>
      <c r="Z530" s="252">
        <v>0</v>
      </c>
      <c r="AA530" s="252">
        <v>0</v>
      </c>
      <c r="AB530" s="243" t="e">
        <f t="shared" si="1488"/>
        <v>#DIV/0!</v>
      </c>
      <c r="AC530" s="252">
        <v>0</v>
      </c>
      <c r="AD530" s="252">
        <v>0</v>
      </c>
      <c r="AE530" s="243" t="e">
        <f t="shared" si="1490"/>
        <v>#DIV/0!</v>
      </c>
      <c r="AF530" s="252">
        <v>0</v>
      </c>
      <c r="AG530" s="252">
        <v>0</v>
      </c>
      <c r="AH530" s="243" t="e">
        <f t="shared" si="1492"/>
        <v>#DIV/0!</v>
      </c>
      <c r="AI530" s="252">
        <v>0</v>
      </c>
      <c r="AJ530" s="252">
        <v>0</v>
      </c>
      <c r="AK530" s="243" t="e">
        <f t="shared" si="1494"/>
        <v>#DIV/0!</v>
      </c>
      <c r="AL530" s="252">
        <v>0</v>
      </c>
      <c r="AM530" s="252">
        <v>0</v>
      </c>
      <c r="AN530" s="243" t="e">
        <f t="shared" si="1496"/>
        <v>#DIV/0!</v>
      </c>
      <c r="AO530" s="252">
        <v>10</v>
      </c>
      <c r="AP530" s="252">
        <v>0</v>
      </c>
      <c r="AQ530" s="243">
        <f t="shared" si="1498"/>
        <v>0</v>
      </c>
      <c r="AR530" s="252"/>
      <c r="AS530" s="254"/>
    </row>
    <row r="531" spans="1:45" s="241" customFormat="1" ht="54" customHeight="1">
      <c r="A531" s="316"/>
      <c r="B531" s="316"/>
      <c r="C531" s="317"/>
      <c r="D531" s="243" t="s">
        <v>288</v>
      </c>
      <c r="E531" s="243">
        <f t="shared" si="1499"/>
        <v>0</v>
      </c>
      <c r="F531" s="243">
        <f t="shared" si="1500"/>
        <v>0</v>
      </c>
      <c r="G531" s="243" t="e">
        <f t="shared" si="1474"/>
        <v>#DIV/0!</v>
      </c>
      <c r="H531" s="252">
        <v>0</v>
      </c>
      <c r="I531" s="252">
        <v>0</v>
      </c>
      <c r="J531" s="243" t="e">
        <f t="shared" si="1476"/>
        <v>#DIV/0!</v>
      </c>
      <c r="K531" s="252">
        <v>0</v>
      </c>
      <c r="L531" s="252">
        <v>0</v>
      </c>
      <c r="M531" s="243" t="e">
        <f t="shared" si="1478"/>
        <v>#DIV/0!</v>
      </c>
      <c r="N531" s="252">
        <v>0</v>
      </c>
      <c r="O531" s="252">
        <v>0</v>
      </c>
      <c r="P531" s="243" t="e">
        <f t="shared" si="1480"/>
        <v>#DIV/0!</v>
      </c>
      <c r="Q531" s="252">
        <v>0</v>
      </c>
      <c r="R531" s="252">
        <v>0</v>
      </c>
      <c r="S531" s="243" t="e">
        <f t="shared" si="1482"/>
        <v>#DIV/0!</v>
      </c>
      <c r="T531" s="252">
        <v>0</v>
      </c>
      <c r="U531" s="252">
        <v>0</v>
      </c>
      <c r="V531" s="243" t="e">
        <f t="shared" si="1484"/>
        <v>#DIV/0!</v>
      </c>
      <c r="W531" s="252"/>
      <c r="X531" s="252"/>
      <c r="Y531" s="243" t="e">
        <f t="shared" si="1486"/>
        <v>#DIV/0!</v>
      </c>
      <c r="Z531" s="252">
        <v>0</v>
      </c>
      <c r="AA531" s="252">
        <v>0</v>
      </c>
      <c r="AB531" s="243" t="e">
        <f t="shared" si="1488"/>
        <v>#DIV/0!</v>
      </c>
      <c r="AC531" s="252">
        <v>0</v>
      </c>
      <c r="AD531" s="252">
        <v>0</v>
      </c>
      <c r="AE531" s="243" t="e">
        <f t="shared" si="1490"/>
        <v>#DIV/0!</v>
      </c>
      <c r="AF531" s="252">
        <v>0</v>
      </c>
      <c r="AG531" s="252">
        <v>0</v>
      </c>
      <c r="AH531" s="243" t="e">
        <f t="shared" si="1492"/>
        <v>#DIV/0!</v>
      </c>
      <c r="AI531" s="252">
        <v>0</v>
      </c>
      <c r="AJ531" s="252">
        <v>0</v>
      </c>
      <c r="AK531" s="243" t="e">
        <f t="shared" si="1494"/>
        <v>#DIV/0!</v>
      </c>
      <c r="AL531" s="252">
        <v>0</v>
      </c>
      <c r="AM531" s="252">
        <v>0</v>
      </c>
      <c r="AN531" s="243" t="e">
        <f t="shared" si="1496"/>
        <v>#DIV/0!</v>
      </c>
      <c r="AO531" s="252">
        <v>0</v>
      </c>
      <c r="AP531" s="252">
        <v>0</v>
      </c>
      <c r="AQ531" s="243" t="e">
        <f t="shared" si="1498"/>
        <v>#DIV/0!</v>
      </c>
      <c r="AR531" s="252"/>
      <c r="AS531" s="254"/>
    </row>
    <row r="532" spans="1:45" s="241" customFormat="1" ht="31.5" customHeight="1">
      <c r="A532" s="314" t="s">
        <v>672</v>
      </c>
      <c r="B532" s="314" t="s">
        <v>673</v>
      </c>
      <c r="C532" s="317"/>
      <c r="D532" s="243" t="s">
        <v>287</v>
      </c>
      <c r="E532" s="243">
        <f>SUM(E533:E535)</f>
        <v>169.6</v>
      </c>
      <c r="F532" s="243">
        <f t="shared" ref="F532:AP532" si="1501">SUM(F533:F535)</f>
        <v>0</v>
      </c>
      <c r="G532" s="243">
        <f t="shared" si="1415"/>
        <v>0</v>
      </c>
      <c r="H532" s="243">
        <f t="shared" si="1501"/>
        <v>0</v>
      </c>
      <c r="I532" s="243">
        <f t="shared" si="1501"/>
        <v>0</v>
      </c>
      <c r="J532" s="243" t="e">
        <f t="shared" si="1364"/>
        <v>#DIV/0!</v>
      </c>
      <c r="K532" s="243">
        <f t="shared" ref="K532" si="1502">SUM(K533:K535)</f>
        <v>0</v>
      </c>
      <c r="L532" s="243">
        <f t="shared" si="1501"/>
        <v>0</v>
      </c>
      <c r="M532" s="243" t="e">
        <f t="shared" si="1366"/>
        <v>#DIV/0!</v>
      </c>
      <c r="N532" s="243">
        <f t="shared" ref="N532" si="1503">SUM(N533:N535)</f>
        <v>0</v>
      </c>
      <c r="O532" s="243">
        <f t="shared" si="1501"/>
        <v>0</v>
      </c>
      <c r="P532" s="243" t="e">
        <f t="shared" si="1368"/>
        <v>#DIV/0!</v>
      </c>
      <c r="Q532" s="243">
        <f t="shared" si="1501"/>
        <v>0</v>
      </c>
      <c r="R532" s="243">
        <f t="shared" si="1501"/>
        <v>0</v>
      </c>
      <c r="S532" s="243" t="e">
        <f t="shared" si="1370"/>
        <v>#DIV/0!</v>
      </c>
      <c r="T532" s="243">
        <f t="shared" si="1501"/>
        <v>0</v>
      </c>
      <c r="U532" s="243">
        <f t="shared" si="1501"/>
        <v>0</v>
      </c>
      <c r="V532" s="243" t="e">
        <f t="shared" si="1372"/>
        <v>#DIV/0!</v>
      </c>
      <c r="W532" s="243">
        <f t="shared" si="1501"/>
        <v>0</v>
      </c>
      <c r="X532" s="243">
        <f t="shared" si="1501"/>
        <v>0</v>
      </c>
      <c r="Y532" s="243" t="e">
        <f t="shared" si="1374"/>
        <v>#DIV/0!</v>
      </c>
      <c r="Z532" s="243">
        <f t="shared" si="1501"/>
        <v>0</v>
      </c>
      <c r="AA532" s="243">
        <f t="shared" si="1501"/>
        <v>0</v>
      </c>
      <c r="AB532" s="243" t="e">
        <f t="shared" si="588"/>
        <v>#DIV/0!</v>
      </c>
      <c r="AC532" s="243">
        <f t="shared" si="1501"/>
        <v>0</v>
      </c>
      <c r="AD532" s="243">
        <f t="shared" si="1501"/>
        <v>0</v>
      </c>
      <c r="AE532" s="243" t="e">
        <f t="shared" si="1377"/>
        <v>#DIV/0!</v>
      </c>
      <c r="AF532" s="243">
        <f t="shared" si="1501"/>
        <v>0</v>
      </c>
      <c r="AG532" s="243">
        <f t="shared" si="1501"/>
        <v>0</v>
      </c>
      <c r="AH532" s="243" t="e">
        <f t="shared" si="1379"/>
        <v>#DIV/0!</v>
      </c>
      <c r="AI532" s="243">
        <f t="shared" si="1501"/>
        <v>0</v>
      </c>
      <c r="AJ532" s="243">
        <f t="shared" si="1501"/>
        <v>0</v>
      </c>
      <c r="AK532" s="243" t="e">
        <f t="shared" si="1381"/>
        <v>#DIV/0!</v>
      </c>
      <c r="AL532" s="243">
        <f t="shared" si="1501"/>
        <v>0</v>
      </c>
      <c r="AM532" s="243">
        <f t="shared" si="1501"/>
        <v>0</v>
      </c>
      <c r="AN532" s="243" t="e">
        <f t="shared" si="1383"/>
        <v>#DIV/0!</v>
      </c>
      <c r="AO532" s="243">
        <f t="shared" si="1501"/>
        <v>169.6</v>
      </c>
      <c r="AP532" s="243">
        <f t="shared" si="1501"/>
        <v>0</v>
      </c>
      <c r="AQ532" s="243">
        <f t="shared" si="1385"/>
        <v>0</v>
      </c>
      <c r="AR532" s="252"/>
      <c r="AS532" s="254"/>
    </row>
    <row r="533" spans="1:45" s="241" customFormat="1" ht="31.2">
      <c r="A533" s="315"/>
      <c r="B533" s="315"/>
      <c r="C533" s="317"/>
      <c r="D533" s="243" t="s">
        <v>2</v>
      </c>
      <c r="E533" s="243">
        <f t="shared" ref="E533:F535" si="1504">H533+K533+N533+Q533+T533+W533+Z533+AC533+AF533+AI533+AL533+AO533</f>
        <v>169.6</v>
      </c>
      <c r="F533" s="243">
        <f t="shared" si="1504"/>
        <v>0</v>
      </c>
      <c r="G533" s="243">
        <f t="shared" si="1415"/>
        <v>0</v>
      </c>
      <c r="H533" s="252">
        <v>0</v>
      </c>
      <c r="I533" s="252">
        <v>0</v>
      </c>
      <c r="J533" s="243" t="e">
        <f t="shared" si="1364"/>
        <v>#DIV/0!</v>
      </c>
      <c r="K533" s="252">
        <v>0</v>
      </c>
      <c r="L533" s="252">
        <v>0</v>
      </c>
      <c r="M533" s="243" t="e">
        <f t="shared" si="1366"/>
        <v>#DIV/0!</v>
      </c>
      <c r="N533" s="252">
        <v>0</v>
      </c>
      <c r="O533" s="252">
        <v>0</v>
      </c>
      <c r="P533" s="243" t="e">
        <f t="shared" si="1368"/>
        <v>#DIV/0!</v>
      </c>
      <c r="Q533" s="252">
        <v>0</v>
      </c>
      <c r="R533" s="252">
        <v>0</v>
      </c>
      <c r="S533" s="243" t="e">
        <f t="shared" si="1370"/>
        <v>#DIV/0!</v>
      </c>
      <c r="T533" s="252">
        <v>0</v>
      </c>
      <c r="U533" s="252">
        <v>0</v>
      </c>
      <c r="V533" s="243" t="e">
        <f t="shared" si="1372"/>
        <v>#DIV/0!</v>
      </c>
      <c r="W533" s="252"/>
      <c r="X533" s="252"/>
      <c r="Y533" s="243" t="e">
        <f t="shared" si="1374"/>
        <v>#DIV/0!</v>
      </c>
      <c r="Z533" s="252">
        <v>0</v>
      </c>
      <c r="AA533" s="252">
        <v>0</v>
      </c>
      <c r="AB533" s="243" t="e">
        <f t="shared" si="588"/>
        <v>#DIV/0!</v>
      </c>
      <c r="AC533" s="252">
        <v>0</v>
      </c>
      <c r="AD533" s="252">
        <v>0</v>
      </c>
      <c r="AE533" s="243" t="e">
        <f t="shared" si="1377"/>
        <v>#DIV/0!</v>
      </c>
      <c r="AF533" s="252">
        <v>0</v>
      </c>
      <c r="AG533" s="252">
        <v>0</v>
      </c>
      <c r="AH533" s="243" t="e">
        <f t="shared" si="1379"/>
        <v>#DIV/0!</v>
      </c>
      <c r="AI533" s="252">
        <v>0</v>
      </c>
      <c r="AJ533" s="252">
        <v>0</v>
      </c>
      <c r="AK533" s="243" t="e">
        <f t="shared" si="1381"/>
        <v>#DIV/0!</v>
      </c>
      <c r="AL533" s="252">
        <v>0</v>
      </c>
      <c r="AM533" s="252">
        <v>0</v>
      </c>
      <c r="AN533" s="243" t="e">
        <f t="shared" si="1383"/>
        <v>#DIV/0!</v>
      </c>
      <c r="AO533" s="252">
        <v>169.6</v>
      </c>
      <c r="AP533" s="252">
        <v>0</v>
      </c>
      <c r="AQ533" s="243">
        <f t="shared" si="1385"/>
        <v>0</v>
      </c>
      <c r="AR533" s="252"/>
      <c r="AS533" s="254"/>
    </row>
    <row r="534" spans="1:45" s="241" customFormat="1" ht="16.05" customHeight="1">
      <c r="A534" s="315"/>
      <c r="B534" s="315"/>
      <c r="C534" s="317"/>
      <c r="D534" s="243" t="s">
        <v>43</v>
      </c>
      <c r="E534" s="243">
        <f t="shared" si="1504"/>
        <v>0</v>
      </c>
      <c r="F534" s="243">
        <f t="shared" si="1504"/>
        <v>0</v>
      </c>
      <c r="G534" s="243" t="e">
        <f t="shared" si="1415"/>
        <v>#DIV/0!</v>
      </c>
      <c r="H534" s="252">
        <v>0</v>
      </c>
      <c r="I534" s="252">
        <v>0</v>
      </c>
      <c r="J534" s="243" t="e">
        <f t="shared" si="1364"/>
        <v>#DIV/0!</v>
      </c>
      <c r="K534" s="252">
        <v>0</v>
      </c>
      <c r="L534" s="252">
        <v>0</v>
      </c>
      <c r="M534" s="243" t="e">
        <f t="shared" si="1366"/>
        <v>#DIV/0!</v>
      </c>
      <c r="N534" s="252">
        <v>0</v>
      </c>
      <c r="O534" s="252">
        <v>0</v>
      </c>
      <c r="P534" s="243" t="e">
        <f t="shared" si="1368"/>
        <v>#DIV/0!</v>
      </c>
      <c r="Q534" s="252">
        <v>0</v>
      </c>
      <c r="R534" s="252">
        <v>0</v>
      </c>
      <c r="S534" s="243" t="e">
        <f t="shared" si="1370"/>
        <v>#DIV/0!</v>
      </c>
      <c r="T534" s="252">
        <v>0</v>
      </c>
      <c r="U534" s="252">
        <v>0</v>
      </c>
      <c r="V534" s="243" t="e">
        <f t="shared" si="1372"/>
        <v>#DIV/0!</v>
      </c>
      <c r="W534" s="252">
        <v>0</v>
      </c>
      <c r="X534" s="252"/>
      <c r="Y534" s="243" t="e">
        <f t="shared" si="1374"/>
        <v>#DIV/0!</v>
      </c>
      <c r="Z534" s="252">
        <v>0</v>
      </c>
      <c r="AA534" s="252">
        <v>0</v>
      </c>
      <c r="AB534" s="243" t="e">
        <f t="shared" si="588"/>
        <v>#DIV/0!</v>
      </c>
      <c r="AC534" s="252">
        <v>0</v>
      </c>
      <c r="AD534" s="252">
        <v>0</v>
      </c>
      <c r="AE534" s="243" t="e">
        <f t="shared" si="1377"/>
        <v>#DIV/0!</v>
      </c>
      <c r="AF534" s="252">
        <v>0</v>
      </c>
      <c r="AG534" s="252">
        <v>0</v>
      </c>
      <c r="AH534" s="243" t="e">
        <f t="shared" si="1379"/>
        <v>#DIV/0!</v>
      </c>
      <c r="AI534" s="252">
        <v>0</v>
      </c>
      <c r="AJ534" s="252">
        <v>0</v>
      </c>
      <c r="AK534" s="243" t="e">
        <f t="shared" si="1381"/>
        <v>#DIV/0!</v>
      </c>
      <c r="AL534" s="252">
        <v>0</v>
      </c>
      <c r="AM534" s="252">
        <v>0</v>
      </c>
      <c r="AN534" s="243" t="e">
        <f t="shared" si="1383"/>
        <v>#DIV/0!</v>
      </c>
      <c r="AO534" s="252">
        <v>0</v>
      </c>
      <c r="AP534" s="252">
        <v>0</v>
      </c>
      <c r="AQ534" s="243" t="e">
        <f t="shared" si="1385"/>
        <v>#DIV/0!</v>
      </c>
      <c r="AR534" s="252"/>
      <c r="AS534" s="254"/>
    </row>
    <row r="535" spans="1:45" s="241" customFormat="1" ht="54" customHeight="1">
      <c r="A535" s="316"/>
      <c r="B535" s="316"/>
      <c r="C535" s="342"/>
      <c r="D535" s="243" t="s">
        <v>288</v>
      </c>
      <c r="E535" s="243">
        <f t="shared" si="1504"/>
        <v>0</v>
      </c>
      <c r="F535" s="243">
        <f t="shared" si="1504"/>
        <v>0</v>
      </c>
      <c r="G535" s="243" t="e">
        <f t="shared" si="1415"/>
        <v>#DIV/0!</v>
      </c>
      <c r="H535" s="252">
        <v>0</v>
      </c>
      <c r="I535" s="252">
        <v>0</v>
      </c>
      <c r="J535" s="243" t="e">
        <f t="shared" si="1364"/>
        <v>#DIV/0!</v>
      </c>
      <c r="K535" s="252">
        <v>0</v>
      </c>
      <c r="L535" s="252">
        <v>0</v>
      </c>
      <c r="M535" s="243" t="e">
        <f t="shared" si="1366"/>
        <v>#DIV/0!</v>
      </c>
      <c r="N535" s="252">
        <v>0</v>
      </c>
      <c r="O535" s="252">
        <v>0</v>
      </c>
      <c r="P535" s="243" t="e">
        <f t="shared" si="1368"/>
        <v>#DIV/0!</v>
      </c>
      <c r="Q535" s="252">
        <v>0</v>
      </c>
      <c r="R535" s="252">
        <v>0</v>
      </c>
      <c r="S535" s="243" t="e">
        <f t="shared" si="1370"/>
        <v>#DIV/0!</v>
      </c>
      <c r="T535" s="252">
        <v>0</v>
      </c>
      <c r="U535" s="252">
        <v>0</v>
      </c>
      <c r="V535" s="243" t="e">
        <f t="shared" si="1372"/>
        <v>#DIV/0!</v>
      </c>
      <c r="W535" s="252"/>
      <c r="X535" s="252"/>
      <c r="Y535" s="243" t="e">
        <f t="shared" si="1374"/>
        <v>#DIV/0!</v>
      </c>
      <c r="Z535" s="252">
        <v>0</v>
      </c>
      <c r="AA535" s="252">
        <v>0</v>
      </c>
      <c r="AB535" s="243" t="e">
        <f t="shared" si="588"/>
        <v>#DIV/0!</v>
      </c>
      <c r="AC535" s="252">
        <v>0</v>
      </c>
      <c r="AD535" s="252">
        <v>0</v>
      </c>
      <c r="AE535" s="243" t="e">
        <f t="shared" si="1377"/>
        <v>#DIV/0!</v>
      </c>
      <c r="AF535" s="252">
        <v>0</v>
      </c>
      <c r="AG535" s="252">
        <v>0</v>
      </c>
      <c r="AH535" s="243" t="e">
        <f t="shared" si="1379"/>
        <v>#DIV/0!</v>
      </c>
      <c r="AI535" s="252">
        <v>0</v>
      </c>
      <c r="AJ535" s="252">
        <v>0</v>
      </c>
      <c r="AK535" s="243" t="e">
        <f t="shared" si="1381"/>
        <v>#DIV/0!</v>
      </c>
      <c r="AL535" s="252">
        <v>0</v>
      </c>
      <c r="AM535" s="252">
        <v>0</v>
      </c>
      <c r="AN535" s="243" t="e">
        <f t="shared" si="1383"/>
        <v>#DIV/0!</v>
      </c>
      <c r="AO535" s="252">
        <v>0</v>
      </c>
      <c r="AP535" s="252">
        <v>0</v>
      </c>
      <c r="AQ535" s="243" t="e">
        <f t="shared" si="1385"/>
        <v>#DIV/0!</v>
      </c>
      <c r="AR535" s="252"/>
      <c r="AS535" s="254"/>
    </row>
    <row r="536" spans="1:45" s="241" customFormat="1" ht="15.6" collapsed="1">
      <c r="A536" s="318" t="s">
        <v>354</v>
      </c>
      <c r="B536" s="318"/>
      <c r="C536" s="318"/>
      <c r="D536" s="243" t="s">
        <v>287</v>
      </c>
      <c r="E536" s="243">
        <f t="shared" ref="E536:F539" si="1505">E468</f>
        <v>470</v>
      </c>
      <c r="F536" s="243">
        <f t="shared" si="1505"/>
        <v>80</v>
      </c>
      <c r="G536" s="243">
        <f t="shared" si="1415"/>
        <v>17.021276595744681</v>
      </c>
      <c r="H536" s="243">
        <f t="shared" ref="H536:I539" si="1506">H468</f>
        <v>0</v>
      </c>
      <c r="I536" s="243">
        <f t="shared" si="1506"/>
        <v>0</v>
      </c>
      <c r="J536" s="243" t="e">
        <f t="shared" si="1364"/>
        <v>#DIV/0!</v>
      </c>
      <c r="K536" s="243">
        <f t="shared" ref="K536:L539" si="1507">K468</f>
        <v>30</v>
      </c>
      <c r="L536" s="243">
        <f t="shared" si="1507"/>
        <v>30</v>
      </c>
      <c r="M536" s="243">
        <f t="shared" si="1366"/>
        <v>100</v>
      </c>
      <c r="N536" s="243">
        <f t="shared" ref="N536:O539" si="1508">N468</f>
        <v>0</v>
      </c>
      <c r="O536" s="243">
        <f t="shared" si="1508"/>
        <v>10</v>
      </c>
      <c r="P536" s="243" t="e">
        <f t="shared" si="1368"/>
        <v>#DIV/0!</v>
      </c>
      <c r="Q536" s="243">
        <f t="shared" ref="Q536:R539" si="1509">Q468</f>
        <v>0</v>
      </c>
      <c r="R536" s="243">
        <f t="shared" si="1509"/>
        <v>0</v>
      </c>
      <c r="S536" s="243" t="e">
        <f t="shared" si="1370"/>
        <v>#DIV/0!</v>
      </c>
      <c r="T536" s="243">
        <f t="shared" ref="T536:U539" si="1510">T468</f>
        <v>40</v>
      </c>
      <c r="U536" s="243">
        <f t="shared" si="1510"/>
        <v>0</v>
      </c>
      <c r="V536" s="243">
        <f t="shared" si="1372"/>
        <v>0</v>
      </c>
      <c r="W536" s="243">
        <f t="shared" ref="W536:X539" si="1511">W468</f>
        <v>0</v>
      </c>
      <c r="X536" s="243">
        <f t="shared" si="1511"/>
        <v>40</v>
      </c>
      <c r="Y536" s="243" t="e">
        <f t="shared" si="1374"/>
        <v>#DIV/0!</v>
      </c>
      <c r="Z536" s="243">
        <f t="shared" ref="Z536:AA539" si="1512">Z468</f>
        <v>0</v>
      </c>
      <c r="AA536" s="243">
        <f t="shared" si="1512"/>
        <v>0</v>
      </c>
      <c r="AB536" s="243" t="e">
        <f t="shared" si="588"/>
        <v>#DIV/0!</v>
      </c>
      <c r="AC536" s="243">
        <f t="shared" ref="AC536:AD539" si="1513">AC468</f>
        <v>0</v>
      </c>
      <c r="AD536" s="243">
        <f t="shared" si="1513"/>
        <v>0</v>
      </c>
      <c r="AE536" s="243" t="e">
        <f>(AD536/AC536)*100</f>
        <v>#DIV/0!</v>
      </c>
      <c r="AF536" s="243">
        <f t="shared" ref="AF536:AG539" si="1514">AF468</f>
        <v>0</v>
      </c>
      <c r="AG536" s="243">
        <f t="shared" si="1514"/>
        <v>0</v>
      </c>
      <c r="AH536" s="243" t="e">
        <f t="shared" si="1379"/>
        <v>#DIV/0!</v>
      </c>
      <c r="AI536" s="243">
        <f t="shared" ref="AI536:AJ539" si="1515">AI468</f>
        <v>30</v>
      </c>
      <c r="AJ536" s="243">
        <f t="shared" si="1515"/>
        <v>0</v>
      </c>
      <c r="AK536" s="243">
        <f t="shared" si="1381"/>
        <v>0</v>
      </c>
      <c r="AL536" s="243">
        <f t="shared" ref="AL536:AM539" si="1516">AL468</f>
        <v>30</v>
      </c>
      <c r="AM536" s="243">
        <f t="shared" si="1516"/>
        <v>0</v>
      </c>
      <c r="AN536" s="243">
        <f t="shared" si="1383"/>
        <v>0</v>
      </c>
      <c r="AO536" s="243">
        <f t="shared" ref="AO536:AP539" si="1517">AO468</f>
        <v>340</v>
      </c>
      <c r="AP536" s="243">
        <f t="shared" si="1517"/>
        <v>0</v>
      </c>
      <c r="AQ536" s="243">
        <f t="shared" si="1385"/>
        <v>0</v>
      </c>
      <c r="AR536" s="252"/>
      <c r="AS536" s="254"/>
    </row>
    <row r="537" spans="1:45" s="241" customFormat="1" ht="31.2">
      <c r="A537" s="318"/>
      <c r="B537" s="318"/>
      <c r="C537" s="318"/>
      <c r="D537" s="243" t="s">
        <v>2</v>
      </c>
      <c r="E537" s="243">
        <f t="shared" si="1505"/>
        <v>320</v>
      </c>
      <c r="F537" s="243">
        <f t="shared" si="1505"/>
        <v>0</v>
      </c>
      <c r="G537" s="243">
        <f t="shared" si="1415"/>
        <v>0</v>
      </c>
      <c r="H537" s="243">
        <f t="shared" si="1506"/>
        <v>0</v>
      </c>
      <c r="I537" s="243">
        <f t="shared" si="1506"/>
        <v>0</v>
      </c>
      <c r="J537" s="243" t="e">
        <f t="shared" si="1364"/>
        <v>#DIV/0!</v>
      </c>
      <c r="K537" s="243">
        <f t="shared" si="1507"/>
        <v>0</v>
      </c>
      <c r="L537" s="243">
        <f t="shared" si="1507"/>
        <v>0</v>
      </c>
      <c r="M537" s="243" t="e">
        <f t="shared" si="1366"/>
        <v>#DIV/0!</v>
      </c>
      <c r="N537" s="243">
        <f t="shared" si="1508"/>
        <v>0</v>
      </c>
      <c r="O537" s="243">
        <f t="shared" si="1508"/>
        <v>0</v>
      </c>
      <c r="P537" s="243" t="e">
        <f t="shared" si="1368"/>
        <v>#DIV/0!</v>
      </c>
      <c r="Q537" s="243">
        <f t="shared" si="1509"/>
        <v>0</v>
      </c>
      <c r="R537" s="243">
        <f t="shared" si="1509"/>
        <v>0</v>
      </c>
      <c r="S537" s="243" t="e">
        <f t="shared" si="1370"/>
        <v>#DIV/0!</v>
      </c>
      <c r="T537" s="243">
        <f t="shared" si="1510"/>
        <v>0</v>
      </c>
      <c r="U537" s="243">
        <f t="shared" si="1510"/>
        <v>0</v>
      </c>
      <c r="V537" s="243" t="e">
        <f t="shared" si="1372"/>
        <v>#DIV/0!</v>
      </c>
      <c r="W537" s="243">
        <f t="shared" si="1511"/>
        <v>0</v>
      </c>
      <c r="X537" s="243">
        <f t="shared" si="1511"/>
        <v>0</v>
      </c>
      <c r="Y537" s="243" t="e">
        <f t="shared" si="1374"/>
        <v>#DIV/0!</v>
      </c>
      <c r="Z537" s="243">
        <f t="shared" si="1512"/>
        <v>0</v>
      </c>
      <c r="AA537" s="243">
        <f t="shared" si="1512"/>
        <v>0</v>
      </c>
      <c r="AB537" s="243" t="e">
        <f t="shared" si="588"/>
        <v>#DIV/0!</v>
      </c>
      <c r="AC537" s="243">
        <f t="shared" si="1513"/>
        <v>0</v>
      </c>
      <c r="AD537" s="243">
        <f t="shared" si="1513"/>
        <v>0</v>
      </c>
      <c r="AE537" s="243" t="e">
        <f t="shared" si="1377"/>
        <v>#DIV/0!</v>
      </c>
      <c r="AF537" s="243">
        <f t="shared" si="1514"/>
        <v>0</v>
      </c>
      <c r="AG537" s="243">
        <f t="shared" si="1514"/>
        <v>0</v>
      </c>
      <c r="AH537" s="243" t="e">
        <f t="shared" si="1379"/>
        <v>#DIV/0!</v>
      </c>
      <c r="AI537" s="243">
        <f t="shared" si="1515"/>
        <v>0</v>
      </c>
      <c r="AJ537" s="243">
        <f t="shared" si="1515"/>
        <v>0</v>
      </c>
      <c r="AK537" s="243" t="e">
        <f t="shared" si="1381"/>
        <v>#DIV/0!</v>
      </c>
      <c r="AL537" s="243">
        <f t="shared" si="1516"/>
        <v>0</v>
      </c>
      <c r="AM537" s="243">
        <f t="shared" si="1516"/>
        <v>0</v>
      </c>
      <c r="AN537" s="243" t="e">
        <f t="shared" si="1383"/>
        <v>#DIV/0!</v>
      </c>
      <c r="AO537" s="243">
        <f t="shared" si="1517"/>
        <v>320</v>
      </c>
      <c r="AP537" s="243">
        <f t="shared" si="1517"/>
        <v>0</v>
      </c>
      <c r="AQ537" s="243">
        <f t="shared" si="1385"/>
        <v>0</v>
      </c>
      <c r="AR537" s="252"/>
      <c r="AS537" s="254"/>
    </row>
    <row r="538" spans="1:45" s="241" customFormat="1" ht="15.6">
      <c r="A538" s="318"/>
      <c r="B538" s="318"/>
      <c r="C538" s="318"/>
      <c r="D538" s="243" t="s">
        <v>43</v>
      </c>
      <c r="E538" s="243">
        <f t="shared" si="1505"/>
        <v>150</v>
      </c>
      <c r="F538" s="243">
        <f t="shared" si="1505"/>
        <v>80</v>
      </c>
      <c r="G538" s="243">
        <f t="shared" si="1415"/>
        <v>53.333333333333336</v>
      </c>
      <c r="H538" s="243">
        <f t="shared" si="1506"/>
        <v>0</v>
      </c>
      <c r="I538" s="243">
        <f t="shared" si="1506"/>
        <v>0</v>
      </c>
      <c r="J538" s="243" t="e">
        <f t="shared" si="1364"/>
        <v>#DIV/0!</v>
      </c>
      <c r="K538" s="243">
        <f t="shared" si="1507"/>
        <v>30</v>
      </c>
      <c r="L538" s="243">
        <f t="shared" si="1507"/>
        <v>30</v>
      </c>
      <c r="M538" s="243">
        <f t="shared" si="1366"/>
        <v>100</v>
      </c>
      <c r="N538" s="243">
        <f t="shared" si="1508"/>
        <v>0</v>
      </c>
      <c r="O538" s="243">
        <f t="shared" si="1508"/>
        <v>10</v>
      </c>
      <c r="P538" s="243" t="e">
        <f t="shared" si="1368"/>
        <v>#DIV/0!</v>
      </c>
      <c r="Q538" s="243">
        <f t="shared" si="1509"/>
        <v>0</v>
      </c>
      <c r="R538" s="243">
        <f t="shared" si="1509"/>
        <v>0</v>
      </c>
      <c r="S538" s="243" t="e">
        <f t="shared" si="1370"/>
        <v>#DIV/0!</v>
      </c>
      <c r="T538" s="243">
        <f t="shared" si="1510"/>
        <v>40</v>
      </c>
      <c r="U538" s="243">
        <f t="shared" si="1510"/>
        <v>0</v>
      </c>
      <c r="V538" s="243">
        <f t="shared" si="1372"/>
        <v>0</v>
      </c>
      <c r="W538" s="243">
        <f t="shared" si="1511"/>
        <v>0</v>
      </c>
      <c r="X538" s="243">
        <f t="shared" si="1511"/>
        <v>40</v>
      </c>
      <c r="Y538" s="243" t="e">
        <f t="shared" si="1374"/>
        <v>#DIV/0!</v>
      </c>
      <c r="Z538" s="243">
        <f t="shared" si="1512"/>
        <v>0</v>
      </c>
      <c r="AA538" s="243">
        <f t="shared" si="1512"/>
        <v>0</v>
      </c>
      <c r="AB538" s="243" t="e">
        <f t="shared" si="588"/>
        <v>#DIV/0!</v>
      </c>
      <c r="AC538" s="243">
        <f t="shared" si="1513"/>
        <v>0</v>
      </c>
      <c r="AD538" s="243">
        <f t="shared" si="1513"/>
        <v>0</v>
      </c>
      <c r="AE538" s="243" t="e">
        <f t="shared" si="1377"/>
        <v>#DIV/0!</v>
      </c>
      <c r="AF538" s="243">
        <f t="shared" si="1514"/>
        <v>0</v>
      </c>
      <c r="AG538" s="243">
        <f t="shared" si="1514"/>
        <v>0</v>
      </c>
      <c r="AH538" s="243" t="e">
        <f t="shared" si="1379"/>
        <v>#DIV/0!</v>
      </c>
      <c r="AI538" s="243">
        <f t="shared" si="1515"/>
        <v>30</v>
      </c>
      <c r="AJ538" s="243">
        <f t="shared" si="1515"/>
        <v>0</v>
      </c>
      <c r="AK538" s="243">
        <f t="shared" si="1381"/>
        <v>0</v>
      </c>
      <c r="AL538" s="243">
        <f t="shared" si="1516"/>
        <v>30</v>
      </c>
      <c r="AM538" s="243">
        <f t="shared" si="1516"/>
        <v>0</v>
      </c>
      <c r="AN538" s="243">
        <f t="shared" si="1383"/>
        <v>0</v>
      </c>
      <c r="AO538" s="243">
        <f t="shared" si="1517"/>
        <v>20</v>
      </c>
      <c r="AP538" s="243">
        <f t="shared" si="1517"/>
        <v>0</v>
      </c>
      <c r="AQ538" s="243">
        <f t="shared" si="1385"/>
        <v>0</v>
      </c>
      <c r="AR538" s="252"/>
      <c r="AS538" s="254"/>
    </row>
    <row r="539" spans="1:45" s="241" customFormat="1" ht="31.2">
      <c r="A539" s="318"/>
      <c r="B539" s="318"/>
      <c r="C539" s="318"/>
      <c r="D539" s="243" t="s">
        <v>288</v>
      </c>
      <c r="E539" s="243">
        <f t="shared" si="1505"/>
        <v>0</v>
      </c>
      <c r="F539" s="243">
        <f t="shared" si="1505"/>
        <v>0</v>
      </c>
      <c r="G539" s="243" t="e">
        <f t="shared" si="1415"/>
        <v>#DIV/0!</v>
      </c>
      <c r="H539" s="243">
        <f t="shared" si="1506"/>
        <v>0</v>
      </c>
      <c r="I539" s="243">
        <f t="shared" si="1506"/>
        <v>0</v>
      </c>
      <c r="J539" s="243" t="e">
        <f t="shared" si="1364"/>
        <v>#DIV/0!</v>
      </c>
      <c r="K539" s="243">
        <f t="shared" si="1507"/>
        <v>0</v>
      </c>
      <c r="L539" s="243">
        <f t="shared" si="1507"/>
        <v>0</v>
      </c>
      <c r="M539" s="243" t="e">
        <f t="shared" si="1366"/>
        <v>#DIV/0!</v>
      </c>
      <c r="N539" s="243">
        <f t="shared" si="1508"/>
        <v>0</v>
      </c>
      <c r="O539" s="243">
        <f t="shared" si="1508"/>
        <v>0</v>
      </c>
      <c r="P539" s="243" t="e">
        <f t="shared" si="1368"/>
        <v>#DIV/0!</v>
      </c>
      <c r="Q539" s="243">
        <f t="shared" si="1509"/>
        <v>0</v>
      </c>
      <c r="R539" s="243">
        <f t="shared" si="1509"/>
        <v>0</v>
      </c>
      <c r="S539" s="243" t="e">
        <f t="shared" si="1370"/>
        <v>#DIV/0!</v>
      </c>
      <c r="T539" s="243">
        <f t="shared" si="1510"/>
        <v>0</v>
      </c>
      <c r="U539" s="243">
        <f t="shared" si="1510"/>
        <v>0</v>
      </c>
      <c r="V539" s="243" t="e">
        <f t="shared" si="1372"/>
        <v>#DIV/0!</v>
      </c>
      <c r="W539" s="243">
        <f t="shared" si="1511"/>
        <v>0</v>
      </c>
      <c r="X539" s="243">
        <f t="shared" si="1511"/>
        <v>0</v>
      </c>
      <c r="Y539" s="243" t="e">
        <f t="shared" si="1374"/>
        <v>#DIV/0!</v>
      </c>
      <c r="Z539" s="243">
        <f t="shared" si="1512"/>
        <v>0</v>
      </c>
      <c r="AA539" s="243">
        <f t="shared" si="1512"/>
        <v>0</v>
      </c>
      <c r="AB539" s="243" t="e">
        <f t="shared" si="588"/>
        <v>#DIV/0!</v>
      </c>
      <c r="AC539" s="243">
        <f t="shared" si="1513"/>
        <v>0</v>
      </c>
      <c r="AD539" s="243">
        <f t="shared" si="1513"/>
        <v>0</v>
      </c>
      <c r="AE539" s="243" t="e">
        <f t="shared" si="1377"/>
        <v>#DIV/0!</v>
      </c>
      <c r="AF539" s="243">
        <f t="shared" si="1514"/>
        <v>0</v>
      </c>
      <c r="AG539" s="243">
        <f t="shared" si="1514"/>
        <v>0</v>
      </c>
      <c r="AH539" s="243" t="e">
        <f t="shared" si="1379"/>
        <v>#DIV/0!</v>
      </c>
      <c r="AI539" s="243">
        <f t="shared" si="1515"/>
        <v>0</v>
      </c>
      <c r="AJ539" s="243">
        <f t="shared" si="1515"/>
        <v>0</v>
      </c>
      <c r="AK539" s="243" t="e">
        <f t="shared" si="1381"/>
        <v>#DIV/0!</v>
      </c>
      <c r="AL539" s="243">
        <f t="shared" si="1516"/>
        <v>0</v>
      </c>
      <c r="AM539" s="243">
        <f t="shared" si="1516"/>
        <v>0</v>
      </c>
      <c r="AN539" s="243" t="e">
        <f t="shared" si="1383"/>
        <v>#DIV/0!</v>
      </c>
      <c r="AO539" s="243">
        <f t="shared" si="1517"/>
        <v>0</v>
      </c>
      <c r="AP539" s="243">
        <f t="shared" si="1517"/>
        <v>0</v>
      </c>
      <c r="AQ539" s="243" t="e">
        <f t="shared" si="1385"/>
        <v>#DIV/0!</v>
      </c>
      <c r="AR539" s="252"/>
      <c r="AS539" s="254"/>
    </row>
    <row r="540" spans="1:45" ht="19.2" customHeight="1">
      <c r="A540" s="329" t="s">
        <v>355</v>
      </c>
      <c r="B540" s="329"/>
      <c r="C540" s="329"/>
      <c r="D540" s="329"/>
      <c r="E540" s="329"/>
      <c r="F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  <c r="R540" s="329"/>
      <c r="S540" s="329"/>
      <c r="T540" s="329"/>
      <c r="U540" s="329"/>
      <c r="V540" s="329"/>
      <c r="W540" s="329"/>
      <c r="X540" s="329"/>
      <c r="Y540" s="329"/>
      <c r="Z540" s="329"/>
      <c r="AA540" s="329"/>
      <c r="AB540" s="329"/>
      <c r="AC540" s="329"/>
      <c r="AD540" s="329"/>
      <c r="AE540" s="329"/>
      <c r="AF540" s="329"/>
      <c r="AG540" s="329"/>
      <c r="AH540" s="329"/>
      <c r="AI540" s="329"/>
      <c r="AJ540" s="329"/>
      <c r="AK540" s="329"/>
      <c r="AL540" s="329"/>
      <c r="AM540" s="329"/>
      <c r="AN540" s="329"/>
      <c r="AO540" s="329"/>
      <c r="AP540" s="329"/>
      <c r="AQ540" s="329"/>
      <c r="AR540" s="329"/>
    </row>
    <row r="541" spans="1:45" ht="17.25" customHeight="1">
      <c r="A541" s="318" t="s">
        <v>265</v>
      </c>
      <c r="B541" s="318" t="s">
        <v>356</v>
      </c>
      <c r="C541" s="317" t="s">
        <v>300</v>
      </c>
      <c r="D541" s="243" t="s">
        <v>287</v>
      </c>
      <c r="E541" s="243">
        <f>E545+E561+E573+E577+E581+E585+E589</f>
        <v>27710.800000000003</v>
      </c>
      <c r="F541" s="243">
        <f>F545+F561+F573+F577+F581+F585+F589</f>
        <v>341.9</v>
      </c>
      <c r="G541" s="243">
        <f t="shared" si="1415"/>
        <v>1.2338149746669167</v>
      </c>
      <c r="H541" s="243">
        <f>H545+H561+H573+H577+H581+H585+H589</f>
        <v>0</v>
      </c>
      <c r="I541" s="243">
        <f>I545+I561+I573+I577+I581+I585+I589</f>
        <v>0</v>
      </c>
      <c r="J541" s="243" t="e">
        <f t="shared" ref="J541:J596" si="1518">(I541/H541)*100</f>
        <v>#DIV/0!</v>
      </c>
      <c r="K541" s="243">
        <f>K545+K561+K573+K577+K581+K585+K589</f>
        <v>0</v>
      </c>
      <c r="L541" s="243">
        <f>L545+L561+L573+L577+L581+L585+L589</f>
        <v>5.8</v>
      </c>
      <c r="M541" s="243" t="e">
        <f t="shared" ref="M541:M596" si="1519">(L541/K541)*100</f>
        <v>#DIV/0!</v>
      </c>
      <c r="N541" s="243">
        <f>N545+N561+N573+N577+N581+N585+N589</f>
        <v>0</v>
      </c>
      <c r="O541" s="243">
        <f>O545+O561+O573+O577+O581+O585+O589</f>
        <v>43.7</v>
      </c>
      <c r="P541" s="243" t="e">
        <f t="shared" ref="P541:P596" si="1520">(O541/N541)*100</f>
        <v>#DIV/0!</v>
      </c>
      <c r="Q541" s="243">
        <f>Q545+Q561+Q573+Q577+Q581+Q585+Q589</f>
        <v>200</v>
      </c>
      <c r="R541" s="243">
        <f>R545+R561+R573+R577+R581+R585+R589</f>
        <v>197.4</v>
      </c>
      <c r="S541" s="243">
        <f t="shared" ref="S541:S596" si="1521">(R541/Q541)*100</f>
        <v>98.7</v>
      </c>
      <c r="T541" s="243">
        <f>T545+T561+T573+T577+T581+T585+T589</f>
        <v>98.5</v>
      </c>
      <c r="U541" s="243">
        <f>U545+U561+U573+U577+U581+U585+U589</f>
        <v>0</v>
      </c>
      <c r="V541" s="243">
        <f t="shared" ref="V541:V596" si="1522">(U541/T541)*100</f>
        <v>0</v>
      </c>
      <c r="W541" s="243">
        <f>W545+W561+W573+W577+W581+W585+W589</f>
        <v>404.1</v>
      </c>
      <c r="X541" s="243">
        <f>X545+X561+X573+X577+X581+X585+X589</f>
        <v>15</v>
      </c>
      <c r="Y541" s="243">
        <f t="shared" ref="Y541:Y596" si="1523">(X541/W541)*100</f>
        <v>3.7119524870081659</v>
      </c>
      <c r="Z541" s="243">
        <f>Z545+Z561+Z573+Z577+Z581+Z585+Z589</f>
        <v>5078.7</v>
      </c>
      <c r="AA541" s="243">
        <f>AA545+AA561+AA573+AA577+AA581+AA585+AA589</f>
        <v>80</v>
      </c>
      <c r="AB541" s="243">
        <f t="shared" si="588"/>
        <v>1.5752062535688269</v>
      </c>
      <c r="AC541" s="243">
        <f>AC545+AC561+AC573+AC577+AC581+AC585+AC589</f>
        <v>8072.9</v>
      </c>
      <c r="AD541" s="243">
        <f>AD545+AD561+AD573+AD577+AD581+AD585+AD589</f>
        <v>0</v>
      </c>
      <c r="AE541" s="243">
        <f t="shared" ref="AE541:AE596" si="1524">(AD541/AC541)*100</f>
        <v>0</v>
      </c>
      <c r="AF541" s="243">
        <f>AF545+AF561+AF573+AF577+AF581+AF585+AF589</f>
        <v>4947.7</v>
      </c>
      <c r="AG541" s="243">
        <f>AG545+AG561+AG573+AG577+AG581+AG585+AG589</f>
        <v>0</v>
      </c>
      <c r="AH541" s="243">
        <f>(AG541/AF541)*100</f>
        <v>0</v>
      </c>
      <c r="AI541" s="243">
        <f>AI545+AI561+AI573+AI577+AI581+AI585+AI589</f>
        <v>1430.8000000000002</v>
      </c>
      <c r="AJ541" s="243">
        <f>AJ545+AJ561+AJ573+AJ577+AJ581+AJ585+AJ589</f>
        <v>0</v>
      </c>
      <c r="AK541" s="243">
        <f t="shared" ref="AK541:AK596" si="1525">(AJ541/AI541)*100</f>
        <v>0</v>
      </c>
      <c r="AL541" s="243">
        <f>AL545+AL561+AL573+AL577+AL581+AL585+AL589</f>
        <v>741.8</v>
      </c>
      <c r="AM541" s="243">
        <f>AM545+AM561+AM573+AM577+AM581+AM585+AM589</f>
        <v>0</v>
      </c>
      <c r="AN541" s="243">
        <f t="shared" ref="AN541:AN596" si="1526">(AM541/AL541)*100</f>
        <v>0</v>
      </c>
      <c r="AO541" s="243">
        <f>AO545+AO561+AO573+AO577+AO581+AO585+AO589</f>
        <v>6736.3000000000011</v>
      </c>
      <c r="AP541" s="243">
        <f>AP545+AP561+AP573+AP577+AP581+AP585+AP589</f>
        <v>0</v>
      </c>
      <c r="AQ541" s="243">
        <f t="shared" ref="AQ541:AQ596" si="1527">(AP541/AO541)*100</f>
        <v>0</v>
      </c>
      <c r="AR541" s="252"/>
    </row>
    <row r="542" spans="1:45" ht="31.2">
      <c r="A542" s="318"/>
      <c r="B542" s="318"/>
      <c r="C542" s="317"/>
      <c r="D542" s="243" t="s">
        <v>2</v>
      </c>
      <c r="E542" s="243">
        <f>E546+E562+E574+E578+E582+E586+E590</f>
        <v>14808.7</v>
      </c>
      <c r="F542" s="243">
        <f>F546+F562+F574+F578+F582+F586+F590</f>
        <v>0</v>
      </c>
      <c r="G542" s="243">
        <f t="shared" si="1415"/>
        <v>0</v>
      </c>
      <c r="H542" s="243">
        <f t="shared" ref="H542:I544" si="1528">H546+H562+H574+H578+H582+H586+H590</f>
        <v>0</v>
      </c>
      <c r="I542" s="243">
        <f t="shared" si="1528"/>
        <v>0</v>
      </c>
      <c r="J542" s="243" t="e">
        <f t="shared" si="1518"/>
        <v>#DIV/0!</v>
      </c>
      <c r="K542" s="243">
        <f t="shared" ref="K542:L544" si="1529">K546+K562+K574+K578+K582+K586+K590</f>
        <v>0</v>
      </c>
      <c r="L542" s="243">
        <f t="shared" si="1529"/>
        <v>0</v>
      </c>
      <c r="M542" s="243" t="e">
        <f t="shared" si="1519"/>
        <v>#DIV/0!</v>
      </c>
      <c r="N542" s="243">
        <f t="shared" ref="N542:O544" si="1530">N546+N562+N574+N578+N582+N586+N590</f>
        <v>0</v>
      </c>
      <c r="O542" s="243">
        <f t="shared" si="1530"/>
        <v>0</v>
      </c>
      <c r="P542" s="243" t="e">
        <f t="shared" si="1520"/>
        <v>#DIV/0!</v>
      </c>
      <c r="Q542" s="243">
        <f t="shared" ref="Q542:R544" si="1531">Q546+Q562+Q574+Q578+Q582+Q586+Q590</f>
        <v>0</v>
      </c>
      <c r="R542" s="243">
        <f t="shared" si="1531"/>
        <v>0</v>
      </c>
      <c r="S542" s="243" t="e">
        <f t="shared" si="1521"/>
        <v>#DIV/0!</v>
      </c>
      <c r="T542" s="243">
        <f t="shared" ref="T542:U544" si="1532">T546+T562+T574+T578+T582+T586+T590</f>
        <v>0</v>
      </c>
      <c r="U542" s="243">
        <f t="shared" si="1532"/>
        <v>0</v>
      </c>
      <c r="V542" s="243" t="e">
        <f t="shared" si="1522"/>
        <v>#DIV/0!</v>
      </c>
      <c r="W542" s="243">
        <f t="shared" ref="W542:X544" si="1533">W546+W562+W574+W578+W582+W586+W590</f>
        <v>356</v>
      </c>
      <c r="X542" s="243">
        <f t="shared" si="1533"/>
        <v>0</v>
      </c>
      <c r="Y542" s="243">
        <f t="shared" si="1523"/>
        <v>0</v>
      </c>
      <c r="Z542" s="243">
        <f t="shared" ref="Z542:AA544" si="1534">Z546+Z562+Z574+Z578+Z582+Z586+Z590</f>
        <v>2890.1</v>
      </c>
      <c r="AA542" s="243">
        <f t="shared" si="1534"/>
        <v>0</v>
      </c>
      <c r="AB542" s="243">
        <f t="shared" si="588"/>
        <v>0</v>
      </c>
      <c r="AC542" s="243">
        <f t="shared" ref="AC542:AD544" si="1535">AC546+AC562+AC574+AC578+AC582+AC586+AC590</f>
        <v>4250.7</v>
      </c>
      <c r="AD542" s="243">
        <f t="shared" si="1535"/>
        <v>0</v>
      </c>
      <c r="AE542" s="243">
        <f t="shared" si="1524"/>
        <v>0</v>
      </c>
      <c r="AF542" s="243">
        <f t="shared" ref="AF542:AG544" si="1536">AF546+AF562+AF574+AF578+AF582+AF586+AF590</f>
        <v>1730.4</v>
      </c>
      <c r="AG542" s="243">
        <f t="shared" si="1536"/>
        <v>0</v>
      </c>
      <c r="AH542" s="243">
        <f t="shared" ref="AH542:AH596" si="1537">(AG542/AF542)*100</f>
        <v>0</v>
      </c>
      <c r="AI542" s="243">
        <f t="shared" ref="AI542:AJ544" si="1538">AI546+AI562+AI574+AI578+AI582+AI586+AI590</f>
        <v>885</v>
      </c>
      <c r="AJ542" s="243">
        <f t="shared" si="1538"/>
        <v>0</v>
      </c>
      <c r="AK542" s="243">
        <f t="shared" si="1525"/>
        <v>0</v>
      </c>
      <c r="AL542" s="243">
        <f t="shared" ref="AL542:AM544" si="1539">AL546+AL562+AL574+AL578+AL582+AL586+AL590</f>
        <v>200</v>
      </c>
      <c r="AM542" s="243">
        <f t="shared" si="1539"/>
        <v>0</v>
      </c>
      <c r="AN542" s="243">
        <f t="shared" si="1526"/>
        <v>0</v>
      </c>
      <c r="AO542" s="243">
        <f t="shared" ref="AO542:AP544" si="1540">AO546+AO562+AO574+AO578+AO582+AO586+AO590</f>
        <v>4496.5</v>
      </c>
      <c r="AP542" s="243">
        <f t="shared" si="1540"/>
        <v>0</v>
      </c>
      <c r="AQ542" s="243">
        <f t="shared" si="1527"/>
        <v>0</v>
      </c>
      <c r="AR542" s="252"/>
    </row>
    <row r="543" spans="1:45" ht="15.6">
      <c r="A543" s="318"/>
      <c r="B543" s="318"/>
      <c r="C543" s="317"/>
      <c r="D543" s="243" t="s">
        <v>43</v>
      </c>
      <c r="E543" s="243">
        <f t="shared" ref="E543:F544" si="1541">E547+E563+E575+E579+E583+E587+E591</f>
        <v>12902.100000000002</v>
      </c>
      <c r="F543" s="243">
        <f t="shared" si="1541"/>
        <v>341.9</v>
      </c>
      <c r="G543" s="243">
        <f t="shared" si="1415"/>
        <v>2.6499562086792068</v>
      </c>
      <c r="H543" s="243">
        <f t="shared" si="1528"/>
        <v>0</v>
      </c>
      <c r="I543" s="243">
        <f t="shared" si="1528"/>
        <v>0</v>
      </c>
      <c r="J543" s="243" t="e">
        <f t="shared" si="1518"/>
        <v>#DIV/0!</v>
      </c>
      <c r="K543" s="243">
        <f t="shared" si="1529"/>
        <v>0</v>
      </c>
      <c r="L543" s="243">
        <f t="shared" si="1529"/>
        <v>5.8</v>
      </c>
      <c r="M543" s="243" t="e">
        <f t="shared" si="1519"/>
        <v>#DIV/0!</v>
      </c>
      <c r="N543" s="243">
        <f t="shared" si="1530"/>
        <v>0</v>
      </c>
      <c r="O543" s="243">
        <f t="shared" si="1530"/>
        <v>43.7</v>
      </c>
      <c r="P543" s="243" t="e">
        <f t="shared" si="1520"/>
        <v>#DIV/0!</v>
      </c>
      <c r="Q543" s="243">
        <f t="shared" si="1531"/>
        <v>200</v>
      </c>
      <c r="R543" s="243">
        <f t="shared" si="1531"/>
        <v>197.4</v>
      </c>
      <c r="S543" s="243">
        <f t="shared" si="1521"/>
        <v>98.7</v>
      </c>
      <c r="T543" s="243">
        <f t="shared" si="1532"/>
        <v>98.5</v>
      </c>
      <c r="U543" s="243">
        <f t="shared" si="1532"/>
        <v>0</v>
      </c>
      <c r="V543" s="243">
        <f t="shared" si="1522"/>
        <v>0</v>
      </c>
      <c r="W543" s="243">
        <f t="shared" si="1533"/>
        <v>48.1</v>
      </c>
      <c r="X543" s="243">
        <f t="shared" si="1533"/>
        <v>15</v>
      </c>
      <c r="Y543" s="243">
        <f t="shared" si="1523"/>
        <v>31.185031185031185</v>
      </c>
      <c r="Z543" s="243">
        <f t="shared" si="1534"/>
        <v>2188.6</v>
      </c>
      <c r="AA543" s="243">
        <f t="shared" si="1534"/>
        <v>80</v>
      </c>
      <c r="AB543" s="243">
        <f t="shared" si="588"/>
        <v>3.6553047610344516</v>
      </c>
      <c r="AC543" s="243">
        <f t="shared" si="1535"/>
        <v>3822.2</v>
      </c>
      <c r="AD543" s="243">
        <f t="shared" si="1535"/>
        <v>0</v>
      </c>
      <c r="AE543" s="243">
        <f t="shared" si="1524"/>
        <v>0</v>
      </c>
      <c r="AF543" s="243">
        <f t="shared" si="1536"/>
        <v>3217.2999999999997</v>
      </c>
      <c r="AG543" s="243">
        <f t="shared" si="1536"/>
        <v>0</v>
      </c>
      <c r="AH543" s="243">
        <f t="shared" si="1537"/>
        <v>0</v>
      </c>
      <c r="AI543" s="243">
        <f t="shared" si="1538"/>
        <v>545.79999999999995</v>
      </c>
      <c r="AJ543" s="243">
        <f t="shared" si="1538"/>
        <v>0</v>
      </c>
      <c r="AK543" s="243">
        <f t="shared" si="1525"/>
        <v>0</v>
      </c>
      <c r="AL543" s="243">
        <f t="shared" si="1539"/>
        <v>541.79999999999995</v>
      </c>
      <c r="AM543" s="243">
        <f t="shared" si="1539"/>
        <v>0</v>
      </c>
      <c r="AN543" s="243">
        <f t="shared" si="1526"/>
        <v>0</v>
      </c>
      <c r="AO543" s="243">
        <f t="shared" si="1540"/>
        <v>2239.7999999999997</v>
      </c>
      <c r="AP543" s="243">
        <f t="shared" si="1540"/>
        <v>0</v>
      </c>
      <c r="AQ543" s="243">
        <f t="shared" si="1527"/>
        <v>0</v>
      </c>
      <c r="AR543" s="252"/>
    </row>
    <row r="544" spans="1:45" ht="31.2">
      <c r="A544" s="318"/>
      <c r="B544" s="318"/>
      <c r="C544" s="317"/>
      <c r="D544" s="243" t="s">
        <v>288</v>
      </c>
      <c r="E544" s="243">
        <f t="shared" si="1541"/>
        <v>0</v>
      </c>
      <c r="F544" s="243">
        <f t="shared" si="1541"/>
        <v>0</v>
      </c>
      <c r="G544" s="243" t="e">
        <f t="shared" si="1415"/>
        <v>#DIV/0!</v>
      </c>
      <c r="H544" s="243">
        <f t="shared" si="1528"/>
        <v>0</v>
      </c>
      <c r="I544" s="243">
        <f t="shared" si="1528"/>
        <v>0</v>
      </c>
      <c r="J544" s="243" t="e">
        <f t="shared" si="1518"/>
        <v>#DIV/0!</v>
      </c>
      <c r="K544" s="243">
        <f t="shared" si="1529"/>
        <v>0</v>
      </c>
      <c r="L544" s="243">
        <f t="shared" si="1529"/>
        <v>0</v>
      </c>
      <c r="M544" s="243" t="e">
        <f t="shared" si="1519"/>
        <v>#DIV/0!</v>
      </c>
      <c r="N544" s="243">
        <f t="shared" si="1530"/>
        <v>0</v>
      </c>
      <c r="O544" s="243">
        <f t="shared" si="1530"/>
        <v>0</v>
      </c>
      <c r="P544" s="243" t="e">
        <f t="shared" si="1520"/>
        <v>#DIV/0!</v>
      </c>
      <c r="Q544" s="243">
        <f t="shared" si="1531"/>
        <v>0</v>
      </c>
      <c r="R544" s="243">
        <f t="shared" si="1531"/>
        <v>0</v>
      </c>
      <c r="S544" s="243" t="e">
        <f t="shared" si="1521"/>
        <v>#DIV/0!</v>
      </c>
      <c r="T544" s="243">
        <f t="shared" si="1532"/>
        <v>0</v>
      </c>
      <c r="U544" s="243">
        <f t="shared" si="1532"/>
        <v>0</v>
      </c>
      <c r="V544" s="243" t="e">
        <f t="shared" si="1522"/>
        <v>#DIV/0!</v>
      </c>
      <c r="W544" s="243">
        <f t="shared" si="1533"/>
        <v>0</v>
      </c>
      <c r="X544" s="243">
        <f t="shared" si="1533"/>
        <v>0</v>
      </c>
      <c r="Y544" s="243" t="e">
        <f t="shared" si="1523"/>
        <v>#DIV/0!</v>
      </c>
      <c r="Z544" s="243">
        <f t="shared" si="1534"/>
        <v>0</v>
      </c>
      <c r="AA544" s="243">
        <f t="shared" si="1534"/>
        <v>0</v>
      </c>
      <c r="AB544" s="243" t="e">
        <f t="shared" si="588"/>
        <v>#DIV/0!</v>
      </c>
      <c r="AC544" s="243">
        <f t="shared" si="1535"/>
        <v>0</v>
      </c>
      <c r="AD544" s="243">
        <f t="shared" si="1535"/>
        <v>0</v>
      </c>
      <c r="AE544" s="243" t="e">
        <f t="shared" si="1524"/>
        <v>#DIV/0!</v>
      </c>
      <c r="AF544" s="243">
        <f t="shared" si="1536"/>
        <v>0</v>
      </c>
      <c r="AG544" s="243">
        <f t="shared" si="1536"/>
        <v>0</v>
      </c>
      <c r="AH544" s="243" t="e">
        <f t="shared" si="1537"/>
        <v>#DIV/0!</v>
      </c>
      <c r="AI544" s="243">
        <f t="shared" si="1538"/>
        <v>0</v>
      </c>
      <c r="AJ544" s="243">
        <f t="shared" si="1538"/>
        <v>0</v>
      </c>
      <c r="AK544" s="243" t="e">
        <f t="shared" si="1525"/>
        <v>#DIV/0!</v>
      </c>
      <c r="AL544" s="243">
        <f t="shared" si="1539"/>
        <v>0</v>
      </c>
      <c r="AM544" s="243">
        <f t="shared" si="1539"/>
        <v>0</v>
      </c>
      <c r="AN544" s="243" t="e">
        <f t="shared" si="1526"/>
        <v>#DIV/0!</v>
      </c>
      <c r="AO544" s="243">
        <f t="shared" si="1540"/>
        <v>0</v>
      </c>
      <c r="AP544" s="243">
        <f t="shared" si="1540"/>
        <v>0</v>
      </c>
      <c r="AQ544" s="243" t="e">
        <f t="shared" si="1527"/>
        <v>#DIV/0!</v>
      </c>
      <c r="AR544" s="252"/>
    </row>
    <row r="545" spans="1:45" ht="36.75" customHeight="1">
      <c r="A545" s="318" t="s">
        <v>1</v>
      </c>
      <c r="B545" s="318" t="s">
        <v>357</v>
      </c>
      <c r="C545" s="317"/>
      <c r="D545" s="243" t="s">
        <v>287</v>
      </c>
      <c r="E545" s="243">
        <f>E549+E557</f>
        <v>13506.1</v>
      </c>
      <c r="F545" s="243">
        <f t="shared" ref="F545:AP548" si="1542">F549+F557</f>
        <v>0</v>
      </c>
      <c r="G545" s="243">
        <f t="shared" si="1415"/>
        <v>0</v>
      </c>
      <c r="H545" s="243">
        <f t="shared" si="1542"/>
        <v>0</v>
      </c>
      <c r="I545" s="243">
        <f t="shared" si="1542"/>
        <v>0</v>
      </c>
      <c r="J545" s="243" t="e">
        <f t="shared" si="1518"/>
        <v>#DIV/0!</v>
      </c>
      <c r="K545" s="243">
        <f t="shared" ref="K545:K548" si="1543">K549+K557</f>
        <v>0</v>
      </c>
      <c r="L545" s="243">
        <f t="shared" si="1542"/>
        <v>0</v>
      </c>
      <c r="M545" s="243" t="e">
        <f t="shared" si="1519"/>
        <v>#DIV/0!</v>
      </c>
      <c r="N545" s="243">
        <f t="shared" ref="N545:N548" si="1544">N549+N557</f>
        <v>0</v>
      </c>
      <c r="O545" s="243">
        <f t="shared" si="1542"/>
        <v>0</v>
      </c>
      <c r="P545" s="243" t="e">
        <f t="shared" si="1520"/>
        <v>#DIV/0!</v>
      </c>
      <c r="Q545" s="243">
        <f t="shared" ref="Q545:Q548" si="1545">Q549+Q557</f>
        <v>0</v>
      </c>
      <c r="R545" s="243">
        <f t="shared" si="1542"/>
        <v>0</v>
      </c>
      <c r="S545" s="243" t="e">
        <f t="shared" si="1521"/>
        <v>#DIV/0!</v>
      </c>
      <c r="T545" s="243">
        <f t="shared" ref="T545:W548" si="1546">T549+T557</f>
        <v>0</v>
      </c>
      <c r="U545" s="243">
        <f t="shared" si="1542"/>
        <v>0</v>
      </c>
      <c r="V545" s="243" t="e">
        <f t="shared" si="1522"/>
        <v>#DIV/0!</v>
      </c>
      <c r="W545" s="243">
        <f t="shared" ref="W545:W547" si="1547">W549+W557</f>
        <v>0</v>
      </c>
      <c r="X545" s="243">
        <f t="shared" si="1542"/>
        <v>0</v>
      </c>
      <c r="Y545" s="243" t="e">
        <f t="shared" si="1523"/>
        <v>#DIV/0!</v>
      </c>
      <c r="Z545" s="243">
        <f t="shared" ref="Z545:Z548" si="1548">Z549+Z557</f>
        <v>3909.1</v>
      </c>
      <c r="AA545" s="243">
        <f t="shared" si="1542"/>
        <v>0</v>
      </c>
      <c r="AB545" s="243">
        <f t="shared" si="588"/>
        <v>0</v>
      </c>
      <c r="AC545" s="243">
        <f t="shared" ref="AC545:AC548" si="1549">AC549+AC557</f>
        <v>1343</v>
      </c>
      <c r="AD545" s="243">
        <f t="shared" si="1542"/>
        <v>0</v>
      </c>
      <c r="AE545" s="243">
        <f t="shared" si="1524"/>
        <v>0</v>
      </c>
      <c r="AF545" s="243">
        <f t="shared" ref="AF545:AF548" si="1550">AF549+AF557</f>
        <v>4092</v>
      </c>
      <c r="AG545" s="243">
        <f t="shared" si="1542"/>
        <v>0</v>
      </c>
      <c r="AH545" s="243">
        <f t="shared" si="1537"/>
        <v>0</v>
      </c>
      <c r="AI545" s="243">
        <f t="shared" ref="AI545:AI548" si="1551">AI549+AI557</f>
        <v>578</v>
      </c>
      <c r="AJ545" s="243">
        <f t="shared" si="1542"/>
        <v>0</v>
      </c>
      <c r="AK545" s="243">
        <f t="shared" si="1525"/>
        <v>0</v>
      </c>
      <c r="AL545" s="243">
        <f t="shared" ref="AL545:AL548" si="1552">AL549+AL557</f>
        <v>400</v>
      </c>
      <c r="AM545" s="243">
        <f t="shared" si="1542"/>
        <v>0</v>
      </c>
      <c r="AN545" s="243">
        <f t="shared" si="1526"/>
        <v>0</v>
      </c>
      <c r="AO545" s="243">
        <f t="shared" ref="AO545:AO548" si="1553">AO549+AO557</f>
        <v>3184</v>
      </c>
      <c r="AP545" s="243">
        <f t="shared" si="1542"/>
        <v>0</v>
      </c>
      <c r="AQ545" s="243">
        <f t="shared" si="1527"/>
        <v>0</v>
      </c>
      <c r="AR545" s="252"/>
    </row>
    <row r="546" spans="1:45" ht="36.75" customHeight="1">
      <c r="A546" s="318"/>
      <c r="B546" s="318"/>
      <c r="C546" s="317"/>
      <c r="D546" s="243" t="s">
        <v>2</v>
      </c>
      <c r="E546" s="243">
        <f t="shared" ref="E546:F548" si="1554">E550+E558</f>
        <v>5573.1</v>
      </c>
      <c r="F546" s="243">
        <f t="shared" si="1554"/>
        <v>0</v>
      </c>
      <c r="G546" s="243">
        <f t="shared" si="1415"/>
        <v>0</v>
      </c>
      <c r="H546" s="243">
        <f t="shared" si="1542"/>
        <v>0</v>
      </c>
      <c r="I546" s="243">
        <f t="shared" si="1542"/>
        <v>0</v>
      </c>
      <c r="J546" s="243" t="e">
        <f t="shared" si="1518"/>
        <v>#DIV/0!</v>
      </c>
      <c r="K546" s="243">
        <f t="shared" si="1543"/>
        <v>0</v>
      </c>
      <c r="L546" s="243">
        <f t="shared" si="1542"/>
        <v>0</v>
      </c>
      <c r="M546" s="243" t="e">
        <f t="shared" si="1519"/>
        <v>#DIV/0!</v>
      </c>
      <c r="N546" s="243">
        <f t="shared" si="1544"/>
        <v>0</v>
      </c>
      <c r="O546" s="243">
        <f t="shared" si="1542"/>
        <v>0</v>
      </c>
      <c r="P546" s="243" t="e">
        <f t="shared" si="1520"/>
        <v>#DIV/0!</v>
      </c>
      <c r="Q546" s="243">
        <f t="shared" si="1545"/>
        <v>0</v>
      </c>
      <c r="R546" s="243">
        <f t="shared" si="1542"/>
        <v>0</v>
      </c>
      <c r="S546" s="243" t="e">
        <f t="shared" si="1521"/>
        <v>#DIV/0!</v>
      </c>
      <c r="T546" s="243">
        <f t="shared" si="1546"/>
        <v>0</v>
      </c>
      <c r="U546" s="243">
        <f t="shared" si="1542"/>
        <v>0</v>
      </c>
      <c r="V546" s="243" t="e">
        <f t="shared" si="1522"/>
        <v>#DIV/0!</v>
      </c>
      <c r="W546" s="243">
        <f t="shared" si="1547"/>
        <v>0</v>
      </c>
      <c r="X546" s="243">
        <f t="shared" si="1542"/>
        <v>0</v>
      </c>
      <c r="Y546" s="243" t="e">
        <f t="shared" si="1523"/>
        <v>#DIV/0!</v>
      </c>
      <c r="Z546" s="243">
        <f t="shared" si="1548"/>
        <v>1808.5</v>
      </c>
      <c r="AA546" s="243">
        <f t="shared" si="1542"/>
        <v>0</v>
      </c>
      <c r="AB546" s="243">
        <f t="shared" si="588"/>
        <v>0</v>
      </c>
      <c r="AC546" s="243">
        <f t="shared" si="1549"/>
        <v>455.3</v>
      </c>
      <c r="AD546" s="243">
        <f t="shared" si="1542"/>
        <v>0</v>
      </c>
      <c r="AE546" s="243">
        <f t="shared" si="1524"/>
        <v>0</v>
      </c>
      <c r="AF546" s="243">
        <f t="shared" si="1550"/>
        <v>1228.3000000000002</v>
      </c>
      <c r="AG546" s="243">
        <f t="shared" si="1542"/>
        <v>0</v>
      </c>
      <c r="AH546" s="243">
        <f t="shared" si="1537"/>
        <v>0</v>
      </c>
      <c r="AI546" s="243">
        <f t="shared" si="1551"/>
        <v>289</v>
      </c>
      <c r="AJ546" s="243">
        <f t="shared" si="1542"/>
        <v>0</v>
      </c>
      <c r="AK546" s="243">
        <f t="shared" si="1525"/>
        <v>0</v>
      </c>
      <c r="AL546" s="243">
        <f t="shared" si="1552"/>
        <v>200</v>
      </c>
      <c r="AM546" s="243">
        <f t="shared" si="1542"/>
        <v>0</v>
      </c>
      <c r="AN546" s="243">
        <f t="shared" si="1526"/>
        <v>0</v>
      </c>
      <c r="AO546" s="243">
        <f t="shared" si="1553"/>
        <v>1592</v>
      </c>
      <c r="AP546" s="243">
        <f t="shared" si="1542"/>
        <v>0</v>
      </c>
      <c r="AQ546" s="243">
        <f t="shared" si="1527"/>
        <v>0</v>
      </c>
      <c r="AR546" s="252"/>
    </row>
    <row r="547" spans="1:45" s="241" customFormat="1" ht="36.75" customHeight="1">
      <c r="A547" s="318"/>
      <c r="B547" s="318"/>
      <c r="C547" s="317"/>
      <c r="D547" s="243" t="s">
        <v>43</v>
      </c>
      <c r="E547" s="243">
        <f>E551+E559</f>
        <v>7933</v>
      </c>
      <c r="F547" s="243">
        <f t="shared" si="1554"/>
        <v>0</v>
      </c>
      <c r="G547" s="243">
        <f t="shared" si="1415"/>
        <v>0</v>
      </c>
      <c r="H547" s="243">
        <f t="shared" si="1542"/>
        <v>0</v>
      </c>
      <c r="I547" s="243">
        <f t="shared" si="1542"/>
        <v>0</v>
      </c>
      <c r="J547" s="243" t="e">
        <f t="shared" si="1518"/>
        <v>#DIV/0!</v>
      </c>
      <c r="K547" s="243">
        <f t="shared" si="1543"/>
        <v>0</v>
      </c>
      <c r="L547" s="243">
        <f>L551+L559</f>
        <v>0</v>
      </c>
      <c r="M547" s="243" t="e">
        <f t="shared" si="1519"/>
        <v>#DIV/0!</v>
      </c>
      <c r="N547" s="243">
        <f t="shared" si="1544"/>
        <v>0</v>
      </c>
      <c r="O547" s="243">
        <f t="shared" si="1542"/>
        <v>0</v>
      </c>
      <c r="P547" s="243" t="e">
        <f t="shared" si="1520"/>
        <v>#DIV/0!</v>
      </c>
      <c r="Q547" s="243">
        <f t="shared" si="1545"/>
        <v>0</v>
      </c>
      <c r="R547" s="243">
        <f t="shared" si="1542"/>
        <v>0</v>
      </c>
      <c r="S547" s="243" t="e">
        <f t="shared" si="1521"/>
        <v>#DIV/0!</v>
      </c>
      <c r="T547" s="243">
        <f t="shared" si="1546"/>
        <v>0</v>
      </c>
      <c r="U547" s="243">
        <f t="shared" si="1542"/>
        <v>0</v>
      </c>
      <c r="V547" s="243" t="e">
        <f t="shared" si="1522"/>
        <v>#DIV/0!</v>
      </c>
      <c r="W547" s="243">
        <f t="shared" si="1547"/>
        <v>0</v>
      </c>
      <c r="X547" s="243">
        <f t="shared" si="1542"/>
        <v>0</v>
      </c>
      <c r="Y547" s="243" t="e">
        <f t="shared" si="1523"/>
        <v>#DIV/0!</v>
      </c>
      <c r="Z547" s="243">
        <f t="shared" si="1548"/>
        <v>2100.6</v>
      </c>
      <c r="AA547" s="243">
        <f t="shared" si="1542"/>
        <v>0</v>
      </c>
      <c r="AB547" s="243">
        <f t="shared" si="588"/>
        <v>0</v>
      </c>
      <c r="AC547" s="243">
        <f t="shared" si="1549"/>
        <v>887.7</v>
      </c>
      <c r="AD547" s="243">
        <f t="shared" si="1542"/>
        <v>0</v>
      </c>
      <c r="AE547" s="243">
        <f t="shared" si="1524"/>
        <v>0</v>
      </c>
      <c r="AF547" s="243">
        <f t="shared" si="1550"/>
        <v>2863.7</v>
      </c>
      <c r="AG547" s="243">
        <f t="shared" si="1542"/>
        <v>0</v>
      </c>
      <c r="AH547" s="243">
        <f t="shared" si="1537"/>
        <v>0</v>
      </c>
      <c r="AI547" s="243">
        <f t="shared" si="1551"/>
        <v>289</v>
      </c>
      <c r="AJ547" s="243">
        <f t="shared" si="1542"/>
        <v>0</v>
      </c>
      <c r="AK547" s="243">
        <f t="shared" si="1525"/>
        <v>0</v>
      </c>
      <c r="AL547" s="243">
        <f t="shared" si="1552"/>
        <v>200</v>
      </c>
      <c r="AM547" s="243">
        <f t="shared" si="1542"/>
        <v>0</v>
      </c>
      <c r="AN547" s="243">
        <f t="shared" si="1526"/>
        <v>0</v>
      </c>
      <c r="AO547" s="243">
        <f t="shared" si="1553"/>
        <v>1592</v>
      </c>
      <c r="AP547" s="243">
        <f t="shared" si="1542"/>
        <v>0</v>
      </c>
      <c r="AQ547" s="243">
        <f t="shared" si="1527"/>
        <v>0</v>
      </c>
      <c r="AR547" s="252"/>
      <c r="AS547" s="254"/>
    </row>
    <row r="548" spans="1:45" s="241" customFormat="1" ht="36.75" customHeight="1">
      <c r="A548" s="318"/>
      <c r="B548" s="318"/>
      <c r="C548" s="317"/>
      <c r="D548" s="243" t="s">
        <v>288</v>
      </c>
      <c r="E548" s="243">
        <f t="shared" si="1554"/>
        <v>0</v>
      </c>
      <c r="F548" s="243">
        <f t="shared" si="1554"/>
        <v>0</v>
      </c>
      <c r="G548" s="243" t="e">
        <f t="shared" si="1415"/>
        <v>#DIV/0!</v>
      </c>
      <c r="H548" s="243">
        <f t="shared" si="1542"/>
        <v>0</v>
      </c>
      <c r="I548" s="243">
        <f t="shared" si="1542"/>
        <v>0</v>
      </c>
      <c r="J548" s="243" t="e">
        <f t="shared" si="1518"/>
        <v>#DIV/0!</v>
      </c>
      <c r="K548" s="243">
        <f t="shared" si="1543"/>
        <v>0</v>
      </c>
      <c r="L548" s="243">
        <f t="shared" si="1542"/>
        <v>0</v>
      </c>
      <c r="M548" s="243" t="e">
        <f t="shared" si="1519"/>
        <v>#DIV/0!</v>
      </c>
      <c r="N548" s="243">
        <f t="shared" si="1544"/>
        <v>0</v>
      </c>
      <c r="O548" s="243">
        <f t="shared" si="1542"/>
        <v>0</v>
      </c>
      <c r="P548" s="243" t="e">
        <f t="shared" si="1520"/>
        <v>#DIV/0!</v>
      </c>
      <c r="Q548" s="243">
        <f t="shared" si="1545"/>
        <v>0</v>
      </c>
      <c r="R548" s="243">
        <f t="shared" si="1542"/>
        <v>0</v>
      </c>
      <c r="S548" s="243" t="e">
        <f t="shared" si="1521"/>
        <v>#DIV/0!</v>
      </c>
      <c r="T548" s="243">
        <f t="shared" si="1546"/>
        <v>0</v>
      </c>
      <c r="U548" s="243">
        <f t="shared" si="1542"/>
        <v>0</v>
      </c>
      <c r="V548" s="243" t="e">
        <f t="shared" si="1522"/>
        <v>#DIV/0!</v>
      </c>
      <c r="W548" s="243">
        <f t="shared" si="1546"/>
        <v>0</v>
      </c>
      <c r="X548" s="243">
        <f t="shared" si="1542"/>
        <v>0</v>
      </c>
      <c r="Y548" s="243" t="e">
        <f t="shared" si="1523"/>
        <v>#DIV/0!</v>
      </c>
      <c r="Z548" s="243">
        <f t="shared" si="1548"/>
        <v>0</v>
      </c>
      <c r="AA548" s="243">
        <f t="shared" si="1542"/>
        <v>0</v>
      </c>
      <c r="AB548" s="243" t="e">
        <f t="shared" si="588"/>
        <v>#DIV/0!</v>
      </c>
      <c r="AC548" s="243">
        <f t="shared" si="1549"/>
        <v>0</v>
      </c>
      <c r="AD548" s="243">
        <f t="shared" si="1542"/>
        <v>0</v>
      </c>
      <c r="AE548" s="243" t="e">
        <f t="shared" si="1524"/>
        <v>#DIV/0!</v>
      </c>
      <c r="AF548" s="243">
        <f t="shared" si="1550"/>
        <v>0</v>
      </c>
      <c r="AG548" s="243">
        <f t="shared" si="1542"/>
        <v>0</v>
      </c>
      <c r="AH548" s="243" t="e">
        <f t="shared" si="1537"/>
        <v>#DIV/0!</v>
      </c>
      <c r="AI548" s="243">
        <f t="shared" si="1551"/>
        <v>0</v>
      </c>
      <c r="AJ548" s="243">
        <f t="shared" si="1542"/>
        <v>0</v>
      </c>
      <c r="AK548" s="243" t="e">
        <f t="shared" si="1525"/>
        <v>#DIV/0!</v>
      </c>
      <c r="AL548" s="243">
        <f t="shared" si="1552"/>
        <v>0</v>
      </c>
      <c r="AM548" s="243">
        <f t="shared" si="1542"/>
        <v>0</v>
      </c>
      <c r="AN548" s="243" t="e">
        <f t="shared" si="1526"/>
        <v>#DIV/0!</v>
      </c>
      <c r="AO548" s="243">
        <f t="shared" si="1553"/>
        <v>0</v>
      </c>
      <c r="AP548" s="243">
        <f t="shared" si="1542"/>
        <v>0</v>
      </c>
      <c r="AQ548" s="243" t="e">
        <f t="shared" si="1527"/>
        <v>#DIV/0!</v>
      </c>
      <c r="AR548" s="252"/>
      <c r="AS548" s="254"/>
    </row>
    <row r="549" spans="1:45" s="241" customFormat="1" ht="39" customHeight="1">
      <c r="A549" s="318" t="s">
        <v>264</v>
      </c>
      <c r="B549" s="318" t="s">
        <v>358</v>
      </c>
      <c r="C549" s="317"/>
      <c r="D549" s="243" t="s">
        <v>287</v>
      </c>
      <c r="E549" s="243">
        <f>E550+E551+E552</f>
        <v>2359.9</v>
      </c>
      <c r="F549" s="243">
        <f t="shared" ref="F549:AP549" si="1555">F550+F551+F552</f>
        <v>0</v>
      </c>
      <c r="G549" s="243">
        <f t="shared" si="1415"/>
        <v>0</v>
      </c>
      <c r="H549" s="243">
        <f t="shared" si="1555"/>
        <v>0</v>
      </c>
      <c r="I549" s="243">
        <f t="shared" si="1555"/>
        <v>0</v>
      </c>
      <c r="J549" s="243" t="e">
        <f t="shared" si="1518"/>
        <v>#DIV/0!</v>
      </c>
      <c r="K549" s="243">
        <f t="shared" ref="K549" si="1556">K550+K551+K552</f>
        <v>0</v>
      </c>
      <c r="L549" s="243">
        <f t="shared" si="1555"/>
        <v>0</v>
      </c>
      <c r="M549" s="243" t="e">
        <f t="shared" si="1519"/>
        <v>#DIV/0!</v>
      </c>
      <c r="N549" s="243">
        <f t="shared" ref="N549" si="1557">N550+N551+N552</f>
        <v>0</v>
      </c>
      <c r="O549" s="243">
        <f t="shared" si="1555"/>
        <v>0</v>
      </c>
      <c r="P549" s="243" t="e">
        <f t="shared" si="1520"/>
        <v>#DIV/0!</v>
      </c>
      <c r="Q549" s="243">
        <f t="shared" ref="Q549" si="1558">Q550+Q551+Q552</f>
        <v>0</v>
      </c>
      <c r="R549" s="243">
        <f t="shared" si="1555"/>
        <v>0</v>
      </c>
      <c r="S549" s="243" t="e">
        <f t="shared" si="1521"/>
        <v>#DIV/0!</v>
      </c>
      <c r="T549" s="243">
        <f t="shared" ref="T549" si="1559">T550+T551+T552</f>
        <v>0</v>
      </c>
      <c r="U549" s="243">
        <f t="shared" si="1555"/>
        <v>0</v>
      </c>
      <c r="V549" s="243" t="e">
        <f t="shared" si="1522"/>
        <v>#DIV/0!</v>
      </c>
      <c r="W549" s="243">
        <f t="shared" ref="W549" si="1560">W550+W551+W552</f>
        <v>0</v>
      </c>
      <c r="X549" s="243">
        <f t="shared" si="1555"/>
        <v>0</v>
      </c>
      <c r="Y549" s="243" t="e">
        <f t="shared" si="1523"/>
        <v>#DIV/0!</v>
      </c>
      <c r="Z549" s="243">
        <f t="shared" ref="Z549" si="1561">Z550+Z551+Z552</f>
        <v>0</v>
      </c>
      <c r="AA549" s="243">
        <f t="shared" si="1555"/>
        <v>0</v>
      </c>
      <c r="AB549" s="243" t="e">
        <f t="shared" si="588"/>
        <v>#DIV/0!</v>
      </c>
      <c r="AC549" s="243">
        <f t="shared" ref="AC549" si="1562">AC550+AC551+AC552</f>
        <v>797.6</v>
      </c>
      <c r="AD549" s="243">
        <f t="shared" si="1555"/>
        <v>0</v>
      </c>
      <c r="AE549" s="243">
        <f t="shared" si="1524"/>
        <v>0</v>
      </c>
      <c r="AF549" s="243">
        <f t="shared" ref="AF549" si="1563">AF550+AF551+AF552</f>
        <v>1562.3</v>
      </c>
      <c r="AG549" s="243">
        <f t="shared" si="1555"/>
        <v>0</v>
      </c>
      <c r="AH549" s="243">
        <f t="shared" si="1537"/>
        <v>0</v>
      </c>
      <c r="AI549" s="243">
        <f t="shared" ref="AI549" si="1564">AI550+AI551+AI552</f>
        <v>0</v>
      </c>
      <c r="AJ549" s="243">
        <f t="shared" si="1555"/>
        <v>0</v>
      </c>
      <c r="AK549" s="243" t="e">
        <f t="shared" si="1525"/>
        <v>#DIV/0!</v>
      </c>
      <c r="AL549" s="243">
        <f t="shared" ref="AL549" si="1565">AL550+AL551+AL552</f>
        <v>0</v>
      </c>
      <c r="AM549" s="243">
        <f t="shared" si="1555"/>
        <v>0</v>
      </c>
      <c r="AN549" s="243" t="e">
        <f t="shared" si="1526"/>
        <v>#DIV/0!</v>
      </c>
      <c r="AO549" s="243">
        <f t="shared" ref="AO549" si="1566">AO550+AO551+AO552</f>
        <v>0</v>
      </c>
      <c r="AP549" s="243">
        <f t="shared" si="1555"/>
        <v>0</v>
      </c>
      <c r="AQ549" s="243" t="e">
        <f t="shared" si="1527"/>
        <v>#DIV/0!</v>
      </c>
      <c r="AR549" s="252"/>
      <c r="AS549" s="254"/>
    </row>
    <row r="550" spans="1:45" s="241" customFormat="1" ht="39" customHeight="1">
      <c r="A550" s="318"/>
      <c r="B550" s="318"/>
      <c r="C550" s="317"/>
      <c r="D550" s="243" t="s">
        <v>2</v>
      </c>
      <c r="E550" s="243">
        <f t="shared" ref="E550:F552" si="1567">H550+K550+N550+Q550+T550+W550+Z550+AC550+AF550+AI550+AL550+AO550</f>
        <v>0</v>
      </c>
      <c r="F550" s="243">
        <f t="shared" si="1567"/>
        <v>0</v>
      </c>
      <c r="G550" s="243" t="e">
        <f t="shared" si="1415"/>
        <v>#DIV/0!</v>
      </c>
      <c r="H550" s="252">
        <v>0</v>
      </c>
      <c r="I550" s="252">
        <v>0</v>
      </c>
      <c r="J550" s="243" t="e">
        <f t="shared" si="1518"/>
        <v>#DIV/0!</v>
      </c>
      <c r="K550" s="252">
        <v>0</v>
      </c>
      <c r="L550" s="252">
        <v>0</v>
      </c>
      <c r="M550" s="243" t="e">
        <f t="shared" si="1519"/>
        <v>#DIV/0!</v>
      </c>
      <c r="N550" s="252">
        <v>0</v>
      </c>
      <c r="O550" s="252">
        <v>0</v>
      </c>
      <c r="P550" s="243" t="e">
        <f t="shared" si="1520"/>
        <v>#DIV/0!</v>
      </c>
      <c r="Q550" s="252">
        <v>0</v>
      </c>
      <c r="R550" s="252">
        <v>0</v>
      </c>
      <c r="S550" s="243" t="e">
        <f t="shared" si="1521"/>
        <v>#DIV/0!</v>
      </c>
      <c r="T550" s="252">
        <v>0</v>
      </c>
      <c r="U550" s="252"/>
      <c r="V550" s="243" t="e">
        <f t="shared" si="1522"/>
        <v>#DIV/0!</v>
      </c>
      <c r="W550" s="252">
        <v>0</v>
      </c>
      <c r="X550" s="252"/>
      <c r="Y550" s="243" t="e">
        <f t="shared" si="1523"/>
        <v>#DIV/0!</v>
      </c>
      <c r="Z550" s="252">
        <v>0</v>
      </c>
      <c r="AA550" s="252"/>
      <c r="AB550" s="243" t="e">
        <f t="shared" si="588"/>
        <v>#DIV/0!</v>
      </c>
      <c r="AC550" s="252">
        <v>0</v>
      </c>
      <c r="AD550" s="252"/>
      <c r="AE550" s="243" t="e">
        <f t="shared" si="1524"/>
        <v>#DIV/0!</v>
      </c>
      <c r="AF550" s="252">
        <v>0</v>
      </c>
      <c r="AG550" s="252"/>
      <c r="AH550" s="243" t="e">
        <f t="shared" si="1537"/>
        <v>#DIV/0!</v>
      </c>
      <c r="AI550" s="252">
        <v>0</v>
      </c>
      <c r="AJ550" s="252"/>
      <c r="AK550" s="243" t="e">
        <f t="shared" si="1525"/>
        <v>#DIV/0!</v>
      </c>
      <c r="AL550" s="252">
        <v>0</v>
      </c>
      <c r="AM550" s="252">
        <v>0</v>
      </c>
      <c r="AN550" s="243" t="e">
        <f t="shared" si="1526"/>
        <v>#DIV/0!</v>
      </c>
      <c r="AO550" s="252">
        <v>0</v>
      </c>
      <c r="AP550" s="252"/>
      <c r="AQ550" s="243" t="e">
        <f t="shared" si="1527"/>
        <v>#DIV/0!</v>
      </c>
      <c r="AR550" s="252"/>
      <c r="AS550" s="254"/>
    </row>
    <row r="551" spans="1:45" s="241" customFormat="1" ht="39" customHeight="1">
      <c r="A551" s="318"/>
      <c r="B551" s="318"/>
      <c r="C551" s="317"/>
      <c r="D551" s="243" t="s">
        <v>43</v>
      </c>
      <c r="E551" s="243">
        <f>H551+K551+N551+Q551+T551+W551+Z551+AC551+AF551+AI551+AL551+AO551</f>
        <v>2359.9</v>
      </c>
      <c r="F551" s="243">
        <f>I551+L551+O551+R551+U551+X551+AA551+AD551+AG551+AJ551+AM551+AP551</f>
        <v>0</v>
      </c>
      <c r="G551" s="243">
        <f t="shared" si="1415"/>
        <v>0</v>
      </c>
      <c r="H551" s="252">
        <v>0</v>
      </c>
      <c r="I551" s="252">
        <v>0</v>
      </c>
      <c r="J551" s="243" t="e">
        <f t="shared" si="1518"/>
        <v>#DIV/0!</v>
      </c>
      <c r="K551" s="252">
        <v>0</v>
      </c>
      <c r="L551" s="252">
        <v>0</v>
      </c>
      <c r="M551" s="243" t="e">
        <f t="shared" si="1519"/>
        <v>#DIV/0!</v>
      </c>
      <c r="N551" s="252">
        <v>0</v>
      </c>
      <c r="O551" s="252">
        <v>0</v>
      </c>
      <c r="P551" s="243" t="e">
        <f t="shared" si="1520"/>
        <v>#DIV/0!</v>
      </c>
      <c r="Q551" s="252">
        <v>0</v>
      </c>
      <c r="R551" s="252">
        <v>0</v>
      </c>
      <c r="S551" s="243" t="e">
        <f t="shared" si="1521"/>
        <v>#DIV/0!</v>
      </c>
      <c r="T551" s="252">
        <v>0</v>
      </c>
      <c r="U551" s="252"/>
      <c r="V551" s="243" t="e">
        <f t="shared" si="1522"/>
        <v>#DIV/0!</v>
      </c>
      <c r="W551" s="252">
        <v>0</v>
      </c>
      <c r="X551" s="252"/>
      <c r="Y551" s="243" t="e">
        <f t="shared" si="1523"/>
        <v>#DIV/0!</v>
      </c>
      <c r="Z551" s="252">
        <v>0</v>
      </c>
      <c r="AA551" s="252"/>
      <c r="AB551" s="243" t="e">
        <f t="shared" si="588"/>
        <v>#DIV/0!</v>
      </c>
      <c r="AC551" s="252">
        <v>797.6</v>
      </c>
      <c r="AD551" s="252"/>
      <c r="AE551" s="243">
        <f t="shared" si="1524"/>
        <v>0</v>
      </c>
      <c r="AF551" s="252">
        <v>1562.3</v>
      </c>
      <c r="AG551" s="252"/>
      <c r="AH551" s="243">
        <f t="shared" si="1537"/>
        <v>0</v>
      </c>
      <c r="AI551" s="252">
        <v>0</v>
      </c>
      <c r="AJ551" s="252"/>
      <c r="AK551" s="243" t="e">
        <f t="shared" si="1525"/>
        <v>#DIV/0!</v>
      </c>
      <c r="AL551" s="252">
        <v>0</v>
      </c>
      <c r="AM551" s="252">
        <v>0</v>
      </c>
      <c r="AN551" s="243" t="e">
        <f t="shared" si="1526"/>
        <v>#DIV/0!</v>
      </c>
      <c r="AO551" s="252">
        <v>0</v>
      </c>
      <c r="AP551" s="252"/>
      <c r="AQ551" s="243" t="e">
        <f t="shared" si="1527"/>
        <v>#DIV/0!</v>
      </c>
      <c r="AR551" s="252"/>
      <c r="AS551" s="254"/>
    </row>
    <row r="552" spans="1:45" s="241" customFormat="1" ht="52.5" customHeight="1">
      <c r="A552" s="318"/>
      <c r="B552" s="318"/>
      <c r="C552" s="317"/>
      <c r="D552" s="243" t="s">
        <v>288</v>
      </c>
      <c r="E552" s="243">
        <f t="shared" si="1567"/>
        <v>0</v>
      </c>
      <c r="F552" s="243">
        <f t="shared" si="1567"/>
        <v>0</v>
      </c>
      <c r="G552" s="243" t="e">
        <f t="shared" si="1415"/>
        <v>#DIV/0!</v>
      </c>
      <c r="H552" s="252">
        <v>0</v>
      </c>
      <c r="I552" s="252">
        <v>0</v>
      </c>
      <c r="J552" s="243" t="e">
        <f t="shared" si="1518"/>
        <v>#DIV/0!</v>
      </c>
      <c r="K552" s="252">
        <v>0</v>
      </c>
      <c r="L552" s="252">
        <v>0</v>
      </c>
      <c r="M552" s="243" t="e">
        <f t="shared" si="1519"/>
        <v>#DIV/0!</v>
      </c>
      <c r="N552" s="252">
        <v>0</v>
      </c>
      <c r="O552" s="252">
        <v>0</v>
      </c>
      <c r="P552" s="243" t="e">
        <f t="shared" si="1520"/>
        <v>#DIV/0!</v>
      </c>
      <c r="Q552" s="252">
        <v>0</v>
      </c>
      <c r="R552" s="252">
        <v>0</v>
      </c>
      <c r="S552" s="243" t="e">
        <f t="shared" si="1521"/>
        <v>#DIV/0!</v>
      </c>
      <c r="T552" s="252">
        <v>0</v>
      </c>
      <c r="U552" s="252"/>
      <c r="V552" s="243" t="e">
        <f t="shared" si="1522"/>
        <v>#DIV/0!</v>
      </c>
      <c r="W552" s="252">
        <v>0</v>
      </c>
      <c r="X552" s="252"/>
      <c r="Y552" s="243" t="e">
        <f t="shared" si="1523"/>
        <v>#DIV/0!</v>
      </c>
      <c r="Z552" s="252">
        <v>0</v>
      </c>
      <c r="AA552" s="252"/>
      <c r="AB552" s="243" t="e">
        <f t="shared" si="588"/>
        <v>#DIV/0!</v>
      </c>
      <c r="AC552" s="252">
        <v>0</v>
      </c>
      <c r="AD552" s="252"/>
      <c r="AE552" s="243" t="e">
        <f t="shared" si="1524"/>
        <v>#DIV/0!</v>
      </c>
      <c r="AF552" s="252">
        <v>0</v>
      </c>
      <c r="AG552" s="252"/>
      <c r="AH552" s="243" t="e">
        <f t="shared" si="1537"/>
        <v>#DIV/0!</v>
      </c>
      <c r="AI552" s="252">
        <v>0</v>
      </c>
      <c r="AJ552" s="252"/>
      <c r="AK552" s="243" t="e">
        <f t="shared" si="1525"/>
        <v>#DIV/0!</v>
      </c>
      <c r="AL552" s="252">
        <v>0</v>
      </c>
      <c r="AM552" s="252">
        <v>0</v>
      </c>
      <c r="AN552" s="243" t="e">
        <f t="shared" si="1526"/>
        <v>#DIV/0!</v>
      </c>
      <c r="AO552" s="252">
        <v>0</v>
      </c>
      <c r="AP552" s="252"/>
      <c r="AQ552" s="243" t="e">
        <f t="shared" si="1527"/>
        <v>#DIV/0!</v>
      </c>
      <c r="AR552" s="252"/>
      <c r="AS552" s="254"/>
    </row>
    <row r="553" spans="1:45" s="241" customFormat="1" ht="39" customHeight="1">
      <c r="A553" s="318" t="s">
        <v>359</v>
      </c>
      <c r="B553" s="318" t="s">
        <v>360</v>
      </c>
      <c r="C553" s="317"/>
      <c r="D553" s="243" t="s">
        <v>287</v>
      </c>
      <c r="E553" s="243">
        <f>E554+E555+E556</f>
        <v>267.7</v>
      </c>
      <c r="F553" s="243">
        <f t="shared" ref="F553:AP553" si="1568">F554+F555+F556</f>
        <v>0</v>
      </c>
      <c r="G553" s="243">
        <f t="shared" si="1415"/>
        <v>0</v>
      </c>
      <c r="H553" s="243">
        <f t="shared" si="1568"/>
        <v>0</v>
      </c>
      <c r="I553" s="243">
        <f t="shared" si="1568"/>
        <v>0</v>
      </c>
      <c r="J553" s="243" t="e">
        <f t="shared" si="1518"/>
        <v>#DIV/0!</v>
      </c>
      <c r="K553" s="243">
        <f t="shared" ref="K553" si="1569">K554+K555+K556</f>
        <v>0</v>
      </c>
      <c r="L553" s="243">
        <f t="shared" si="1568"/>
        <v>0</v>
      </c>
      <c r="M553" s="243" t="e">
        <f t="shared" si="1519"/>
        <v>#DIV/0!</v>
      </c>
      <c r="N553" s="243">
        <f t="shared" ref="N553" si="1570">N554+N555+N556</f>
        <v>0</v>
      </c>
      <c r="O553" s="243">
        <f t="shared" si="1568"/>
        <v>0</v>
      </c>
      <c r="P553" s="243" t="e">
        <f t="shared" si="1520"/>
        <v>#DIV/0!</v>
      </c>
      <c r="Q553" s="243">
        <f t="shared" ref="Q553" si="1571">Q554+Q555+Q556</f>
        <v>0</v>
      </c>
      <c r="R553" s="243">
        <f t="shared" si="1568"/>
        <v>0</v>
      </c>
      <c r="S553" s="243" t="e">
        <f t="shared" si="1521"/>
        <v>#DIV/0!</v>
      </c>
      <c r="T553" s="243">
        <f t="shared" ref="T553" si="1572">T554+T555+T556</f>
        <v>0</v>
      </c>
      <c r="U553" s="243">
        <f t="shared" si="1568"/>
        <v>0</v>
      </c>
      <c r="V553" s="243" t="e">
        <f t="shared" si="1522"/>
        <v>#DIV/0!</v>
      </c>
      <c r="W553" s="243">
        <f t="shared" ref="W553" si="1573">W554+W555+W556</f>
        <v>0</v>
      </c>
      <c r="X553" s="243">
        <f t="shared" si="1568"/>
        <v>0</v>
      </c>
      <c r="Y553" s="243" t="e">
        <f t="shared" si="1523"/>
        <v>#DIV/0!</v>
      </c>
      <c r="Z553" s="243">
        <f t="shared" ref="Z553" si="1574">Z554+Z555+Z556</f>
        <v>267.7</v>
      </c>
      <c r="AA553" s="243">
        <f t="shared" si="1568"/>
        <v>0</v>
      </c>
      <c r="AB553" s="243">
        <f t="shared" si="588"/>
        <v>0</v>
      </c>
      <c r="AC553" s="243">
        <f t="shared" ref="AC553" si="1575">AC554+AC555+AC556</f>
        <v>0</v>
      </c>
      <c r="AD553" s="243">
        <f t="shared" si="1568"/>
        <v>0</v>
      </c>
      <c r="AE553" s="243" t="e">
        <f t="shared" si="1524"/>
        <v>#DIV/0!</v>
      </c>
      <c r="AF553" s="243">
        <f t="shared" ref="AF553" si="1576">AF554+AF555+AF556</f>
        <v>0</v>
      </c>
      <c r="AG553" s="243">
        <f t="shared" si="1568"/>
        <v>0</v>
      </c>
      <c r="AH553" s="243" t="e">
        <f t="shared" si="1537"/>
        <v>#DIV/0!</v>
      </c>
      <c r="AI553" s="243">
        <f t="shared" ref="AI553" si="1577">AI554+AI555+AI556</f>
        <v>0</v>
      </c>
      <c r="AJ553" s="243">
        <f t="shared" si="1568"/>
        <v>0</v>
      </c>
      <c r="AK553" s="243" t="e">
        <f t="shared" si="1525"/>
        <v>#DIV/0!</v>
      </c>
      <c r="AL553" s="243">
        <f t="shared" ref="AL553" si="1578">AL554+AL555+AL556</f>
        <v>0</v>
      </c>
      <c r="AM553" s="243">
        <f t="shared" si="1568"/>
        <v>0</v>
      </c>
      <c r="AN553" s="243" t="e">
        <f t="shared" si="1526"/>
        <v>#DIV/0!</v>
      </c>
      <c r="AO553" s="243">
        <f t="shared" ref="AO553" si="1579">AO554+AO555+AO556</f>
        <v>0</v>
      </c>
      <c r="AP553" s="243">
        <f t="shared" si="1568"/>
        <v>0</v>
      </c>
      <c r="AQ553" s="243" t="e">
        <f t="shared" si="1527"/>
        <v>#DIV/0!</v>
      </c>
      <c r="AR553" s="252"/>
      <c r="AS553" s="254"/>
    </row>
    <row r="554" spans="1:45" s="241" customFormat="1" ht="39" customHeight="1">
      <c r="A554" s="318"/>
      <c r="B554" s="318"/>
      <c r="C554" s="317"/>
      <c r="D554" s="243" t="s">
        <v>2</v>
      </c>
      <c r="E554" s="243">
        <f t="shared" ref="E554:F556" si="1580">H554+K554+N554+Q554+T554+W554+Z554+AC554+AF554+AI554+AL554+AO554</f>
        <v>0</v>
      </c>
      <c r="F554" s="243">
        <f t="shared" si="1580"/>
        <v>0</v>
      </c>
      <c r="G554" s="243" t="e">
        <f t="shared" si="1415"/>
        <v>#DIV/0!</v>
      </c>
      <c r="H554" s="252">
        <v>0</v>
      </c>
      <c r="I554" s="252">
        <v>0</v>
      </c>
      <c r="J554" s="243" t="e">
        <f t="shared" si="1518"/>
        <v>#DIV/0!</v>
      </c>
      <c r="K554" s="252">
        <v>0</v>
      </c>
      <c r="L554" s="252">
        <v>0</v>
      </c>
      <c r="M554" s="243" t="e">
        <f t="shared" si="1519"/>
        <v>#DIV/0!</v>
      </c>
      <c r="N554" s="252">
        <v>0</v>
      </c>
      <c r="O554" s="252">
        <v>0</v>
      </c>
      <c r="P554" s="243" t="e">
        <f t="shared" si="1520"/>
        <v>#DIV/0!</v>
      </c>
      <c r="Q554" s="252">
        <v>0</v>
      </c>
      <c r="R554" s="252">
        <v>0</v>
      </c>
      <c r="S554" s="243" t="e">
        <f t="shared" si="1521"/>
        <v>#DIV/0!</v>
      </c>
      <c r="T554" s="252">
        <v>0</v>
      </c>
      <c r="U554" s="252"/>
      <c r="V554" s="243" t="e">
        <f t="shared" si="1522"/>
        <v>#DIV/0!</v>
      </c>
      <c r="W554" s="252">
        <v>0</v>
      </c>
      <c r="X554" s="252"/>
      <c r="Y554" s="243" t="e">
        <f t="shared" si="1523"/>
        <v>#DIV/0!</v>
      </c>
      <c r="Z554" s="252">
        <v>0</v>
      </c>
      <c r="AA554" s="252"/>
      <c r="AB554" s="243" t="e">
        <f t="shared" si="588"/>
        <v>#DIV/0!</v>
      </c>
      <c r="AC554" s="252">
        <v>0</v>
      </c>
      <c r="AD554" s="252"/>
      <c r="AE554" s="243" t="e">
        <f t="shared" si="1524"/>
        <v>#DIV/0!</v>
      </c>
      <c r="AF554" s="252">
        <v>0</v>
      </c>
      <c r="AG554" s="252"/>
      <c r="AH554" s="243" t="e">
        <f t="shared" si="1537"/>
        <v>#DIV/0!</v>
      </c>
      <c r="AI554" s="252">
        <v>0</v>
      </c>
      <c r="AJ554" s="252"/>
      <c r="AK554" s="243" t="e">
        <f t="shared" si="1525"/>
        <v>#DIV/0!</v>
      </c>
      <c r="AL554" s="252">
        <v>0</v>
      </c>
      <c r="AM554" s="252"/>
      <c r="AN554" s="243" t="e">
        <f t="shared" si="1526"/>
        <v>#DIV/0!</v>
      </c>
      <c r="AO554" s="252">
        <v>0</v>
      </c>
      <c r="AP554" s="252"/>
      <c r="AQ554" s="243" t="e">
        <f t="shared" si="1527"/>
        <v>#DIV/0!</v>
      </c>
      <c r="AR554" s="252"/>
      <c r="AS554" s="254"/>
    </row>
    <row r="555" spans="1:45" s="241" customFormat="1" ht="39" customHeight="1">
      <c r="A555" s="318"/>
      <c r="B555" s="318"/>
      <c r="C555" s="317"/>
      <c r="D555" s="243" t="s">
        <v>43</v>
      </c>
      <c r="E555" s="243">
        <f t="shared" si="1580"/>
        <v>267.7</v>
      </c>
      <c r="F555" s="243">
        <f>I555+L555+O555+R555+U555+X555+AA555+AD555+AG555+AJ555+AM555+AP555</f>
        <v>0</v>
      </c>
      <c r="G555" s="243">
        <f t="shared" si="1415"/>
        <v>0</v>
      </c>
      <c r="H555" s="252">
        <v>0</v>
      </c>
      <c r="I555" s="252">
        <v>0</v>
      </c>
      <c r="J555" s="243" t="e">
        <f t="shared" si="1518"/>
        <v>#DIV/0!</v>
      </c>
      <c r="K555" s="252">
        <v>0</v>
      </c>
      <c r="L555" s="252">
        <v>0</v>
      </c>
      <c r="M555" s="243" t="e">
        <f t="shared" si="1519"/>
        <v>#DIV/0!</v>
      </c>
      <c r="N555" s="252">
        <v>0</v>
      </c>
      <c r="O555" s="252">
        <v>0</v>
      </c>
      <c r="P555" s="243" t="e">
        <f t="shared" si="1520"/>
        <v>#DIV/0!</v>
      </c>
      <c r="Q555" s="252">
        <v>0</v>
      </c>
      <c r="R555" s="252">
        <v>0</v>
      </c>
      <c r="S555" s="243" t="e">
        <f t="shared" si="1521"/>
        <v>#DIV/0!</v>
      </c>
      <c r="T555" s="252">
        <v>0</v>
      </c>
      <c r="U555" s="252"/>
      <c r="V555" s="243" t="e">
        <f t="shared" si="1522"/>
        <v>#DIV/0!</v>
      </c>
      <c r="W555" s="252">
        <v>0</v>
      </c>
      <c r="X555" s="252"/>
      <c r="Y555" s="243" t="e">
        <f t="shared" si="1523"/>
        <v>#DIV/0!</v>
      </c>
      <c r="Z555" s="252">
        <v>267.7</v>
      </c>
      <c r="AA555" s="252"/>
      <c r="AB555" s="243">
        <f t="shared" si="588"/>
        <v>0</v>
      </c>
      <c r="AC555" s="252">
        <v>0</v>
      </c>
      <c r="AD555" s="252"/>
      <c r="AE555" s="243" t="e">
        <f t="shared" si="1524"/>
        <v>#DIV/0!</v>
      </c>
      <c r="AF555" s="252">
        <v>0</v>
      </c>
      <c r="AG555" s="252"/>
      <c r="AH555" s="243" t="e">
        <f t="shared" si="1537"/>
        <v>#DIV/0!</v>
      </c>
      <c r="AI555" s="252">
        <v>0</v>
      </c>
      <c r="AJ555" s="252"/>
      <c r="AK555" s="243" t="e">
        <f t="shared" si="1525"/>
        <v>#DIV/0!</v>
      </c>
      <c r="AL555" s="252">
        <v>0</v>
      </c>
      <c r="AM555" s="252"/>
      <c r="AN555" s="243" t="e">
        <f t="shared" si="1526"/>
        <v>#DIV/0!</v>
      </c>
      <c r="AO555" s="252">
        <v>0</v>
      </c>
      <c r="AP555" s="252"/>
      <c r="AQ555" s="243" t="e">
        <f t="shared" si="1527"/>
        <v>#DIV/0!</v>
      </c>
      <c r="AR555" s="252"/>
      <c r="AS555" s="254"/>
    </row>
    <row r="556" spans="1:45" s="241" customFormat="1" ht="39" customHeight="1">
      <c r="A556" s="318"/>
      <c r="B556" s="318"/>
      <c r="C556" s="317"/>
      <c r="D556" s="243" t="s">
        <v>288</v>
      </c>
      <c r="E556" s="243">
        <f t="shared" si="1580"/>
        <v>0</v>
      </c>
      <c r="F556" s="243">
        <f t="shared" si="1580"/>
        <v>0</v>
      </c>
      <c r="G556" s="243" t="e">
        <f t="shared" si="1415"/>
        <v>#DIV/0!</v>
      </c>
      <c r="H556" s="252">
        <v>0</v>
      </c>
      <c r="I556" s="252">
        <v>0</v>
      </c>
      <c r="J556" s="243" t="e">
        <f t="shared" si="1518"/>
        <v>#DIV/0!</v>
      </c>
      <c r="K556" s="252">
        <v>0</v>
      </c>
      <c r="L556" s="252">
        <v>0</v>
      </c>
      <c r="M556" s="243" t="e">
        <f t="shared" si="1519"/>
        <v>#DIV/0!</v>
      </c>
      <c r="N556" s="252">
        <v>0</v>
      </c>
      <c r="O556" s="252">
        <v>0</v>
      </c>
      <c r="P556" s="243" t="e">
        <f t="shared" si="1520"/>
        <v>#DIV/0!</v>
      </c>
      <c r="Q556" s="252">
        <v>0</v>
      </c>
      <c r="R556" s="252"/>
      <c r="S556" s="243" t="e">
        <f t="shared" si="1521"/>
        <v>#DIV/0!</v>
      </c>
      <c r="T556" s="252">
        <v>0</v>
      </c>
      <c r="U556" s="252"/>
      <c r="V556" s="243" t="e">
        <f t="shared" si="1522"/>
        <v>#DIV/0!</v>
      </c>
      <c r="W556" s="252">
        <v>0</v>
      </c>
      <c r="X556" s="252"/>
      <c r="Y556" s="243" t="e">
        <f t="shared" si="1523"/>
        <v>#DIV/0!</v>
      </c>
      <c r="Z556" s="252">
        <v>0</v>
      </c>
      <c r="AA556" s="252"/>
      <c r="AB556" s="243" t="e">
        <f t="shared" si="588"/>
        <v>#DIV/0!</v>
      </c>
      <c r="AC556" s="252">
        <v>0</v>
      </c>
      <c r="AD556" s="252"/>
      <c r="AE556" s="243" t="e">
        <f t="shared" si="1524"/>
        <v>#DIV/0!</v>
      </c>
      <c r="AF556" s="252">
        <v>0</v>
      </c>
      <c r="AG556" s="252"/>
      <c r="AH556" s="243" t="e">
        <f t="shared" si="1537"/>
        <v>#DIV/0!</v>
      </c>
      <c r="AI556" s="252">
        <v>0</v>
      </c>
      <c r="AJ556" s="252"/>
      <c r="AK556" s="243" t="e">
        <f t="shared" si="1525"/>
        <v>#DIV/0!</v>
      </c>
      <c r="AL556" s="252">
        <v>0</v>
      </c>
      <c r="AM556" s="252"/>
      <c r="AN556" s="243" t="e">
        <f t="shared" si="1526"/>
        <v>#DIV/0!</v>
      </c>
      <c r="AO556" s="252">
        <v>0</v>
      </c>
      <c r="AP556" s="252"/>
      <c r="AQ556" s="243" t="e">
        <f t="shared" si="1527"/>
        <v>#DIV/0!</v>
      </c>
      <c r="AR556" s="252"/>
      <c r="AS556" s="254"/>
    </row>
    <row r="557" spans="1:45" s="241" customFormat="1" ht="27.3" customHeight="1">
      <c r="A557" s="318" t="s">
        <v>361</v>
      </c>
      <c r="B557" s="318" t="s">
        <v>362</v>
      </c>
      <c r="C557" s="317"/>
      <c r="D557" s="243" t="s">
        <v>287</v>
      </c>
      <c r="E557" s="243">
        <f>E558+E559+E560</f>
        <v>11146.2</v>
      </c>
      <c r="F557" s="243">
        <f t="shared" ref="F557:AP557" si="1581">F558+F559+F560</f>
        <v>0</v>
      </c>
      <c r="G557" s="243">
        <f t="shared" si="1415"/>
        <v>0</v>
      </c>
      <c r="H557" s="243">
        <f t="shared" si="1581"/>
        <v>0</v>
      </c>
      <c r="I557" s="243">
        <f t="shared" si="1581"/>
        <v>0</v>
      </c>
      <c r="J557" s="243" t="e">
        <f t="shared" si="1518"/>
        <v>#DIV/0!</v>
      </c>
      <c r="K557" s="243">
        <f t="shared" ref="K557" si="1582">K558+K559+K560</f>
        <v>0</v>
      </c>
      <c r="L557" s="243">
        <f t="shared" si="1581"/>
        <v>0</v>
      </c>
      <c r="M557" s="243" t="e">
        <f t="shared" si="1519"/>
        <v>#DIV/0!</v>
      </c>
      <c r="N557" s="243">
        <f t="shared" ref="N557" si="1583">N558+N559+N560</f>
        <v>0</v>
      </c>
      <c r="O557" s="243">
        <f t="shared" si="1581"/>
        <v>0</v>
      </c>
      <c r="P557" s="243" t="e">
        <f t="shared" si="1520"/>
        <v>#DIV/0!</v>
      </c>
      <c r="Q557" s="243">
        <f t="shared" ref="Q557" si="1584">Q558+Q559+Q560</f>
        <v>0</v>
      </c>
      <c r="R557" s="243">
        <f t="shared" si="1581"/>
        <v>0</v>
      </c>
      <c r="S557" s="243" t="e">
        <f t="shared" si="1521"/>
        <v>#DIV/0!</v>
      </c>
      <c r="T557" s="243">
        <f t="shared" ref="T557" si="1585">T558+T559+T560</f>
        <v>0</v>
      </c>
      <c r="U557" s="243">
        <f t="shared" si="1581"/>
        <v>0</v>
      </c>
      <c r="V557" s="243" t="e">
        <f t="shared" si="1522"/>
        <v>#DIV/0!</v>
      </c>
      <c r="W557" s="243">
        <f t="shared" ref="W557" si="1586">W558+W559+W560</f>
        <v>0</v>
      </c>
      <c r="X557" s="243">
        <f t="shared" si="1581"/>
        <v>0</v>
      </c>
      <c r="Y557" s="243" t="e">
        <f t="shared" si="1523"/>
        <v>#DIV/0!</v>
      </c>
      <c r="Z557" s="243">
        <f t="shared" ref="Z557" si="1587">Z558+Z559+Z560</f>
        <v>3909.1</v>
      </c>
      <c r="AA557" s="243">
        <f t="shared" si="1581"/>
        <v>0</v>
      </c>
      <c r="AB557" s="243">
        <f t="shared" si="588"/>
        <v>0</v>
      </c>
      <c r="AC557" s="243">
        <f t="shared" ref="AC557" si="1588">AC558+AC559+AC560</f>
        <v>545.4</v>
      </c>
      <c r="AD557" s="243">
        <f t="shared" si="1581"/>
        <v>0</v>
      </c>
      <c r="AE557" s="243">
        <f t="shared" si="1524"/>
        <v>0</v>
      </c>
      <c r="AF557" s="243">
        <f t="shared" ref="AF557" si="1589">AF558+AF559+AF560</f>
        <v>2529.7000000000003</v>
      </c>
      <c r="AG557" s="243">
        <f t="shared" si="1581"/>
        <v>0</v>
      </c>
      <c r="AH557" s="243">
        <f t="shared" si="1537"/>
        <v>0</v>
      </c>
      <c r="AI557" s="243">
        <f t="shared" ref="AI557" si="1590">AI558+AI559+AI560</f>
        <v>578</v>
      </c>
      <c r="AJ557" s="243">
        <f t="shared" si="1581"/>
        <v>0</v>
      </c>
      <c r="AK557" s="243">
        <f t="shared" si="1525"/>
        <v>0</v>
      </c>
      <c r="AL557" s="243">
        <f t="shared" ref="AL557" si="1591">AL558+AL559+AL560</f>
        <v>400</v>
      </c>
      <c r="AM557" s="243">
        <f t="shared" si="1581"/>
        <v>0</v>
      </c>
      <c r="AN557" s="243">
        <f t="shared" si="1526"/>
        <v>0</v>
      </c>
      <c r="AO557" s="243">
        <f t="shared" ref="AO557" si="1592">AO558+AO559+AO560</f>
        <v>3184</v>
      </c>
      <c r="AP557" s="243">
        <f t="shared" si="1581"/>
        <v>0</v>
      </c>
      <c r="AQ557" s="243">
        <f t="shared" si="1527"/>
        <v>0</v>
      </c>
      <c r="AR557" s="252"/>
      <c r="AS557" s="254"/>
    </row>
    <row r="558" spans="1:45" s="241" customFormat="1" ht="27.3" customHeight="1">
      <c r="A558" s="318"/>
      <c r="B558" s="318"/>
      <c r="C558" s="317"/>
      <c r="D558" s="243" t="s">
        <v>2</v>
      </c>
      <c r="E558" s="243">
        <f t="shared" ref="E558:F560" si="1593">H558+K558+N558+Q558+T558+W558+Z558+AC558+AF558+AI558+AL558+AO558</f>
        <v>5573.1</v>
      </c>
      <c r="F558" s="243">
        <f t="shared" si="1593"/>
        <v>0</v>
      </c>
      <c r="G558" s="243">
        <f t="shared" si="1415"/>
        <v>0</v>
      </c>
      <c r="H558" s="252">
        <v>0</v>
      </c>
      <c r="I558" s="252">
        <v>0</v>
      </c>
      <c r="J558" s="243" t="e">
        <f t="shared" si="1518"/>
        <v>#DIV/0!</v>
      </c>
      <c r="K558" s="252">
        <v>0</v>
      </c>
      <c r="L558" s="252">
        <v>0</v>
      </c>
      <c r="M558" s="243" t="e">
        <f t="shared" si="1519"/>
        <v>#DIV/0!</v>
      </c>
      <c r="N558" s="252">
        <v>0</v>
      </c>
      <c r="O558" s="252">
        <v>0</v>
      </c>
      <c r="P558" s="243" t="e">
        <f t="shared" si="1520"/>
        <v>#DIV/0!</v>
      </c>
      <c r="Q558" s="252">
        <v>0</v>
      </c>
      <c r="R558" s="252">
        <v>0</v>
      </c>
      <c r="S558" s="243" t="e">
        <f t="shared" si="1521"/>
        <v>#DIV/0!</v>
      </c>
      <c r="T558" s="252">
        <f>200-200</f>
        <v>0</v>
      </c>
      <c r="U558" s="252"/>
      <c r="V558" s="243" t="e">
        <f t="shared" si="1522"/>
        <v>#DIV/0!</v>
      </c>
      <c r="W558" s="252">
        <v>0</v>
      </c>
      <c r="X558" s="252"/>
      <c r="Y558" s="243" t="e">
        <f t="shared" si="1523"/>
        <v>#DIV/0!</v>
      </c>
      <c r="Z558" s="252">
        <v>1808.5</v>
      </c>
      <c r="AA558" s="252"/>
      <c r="AB558" s="243">
        <f t="shared" si="588"/>
        <v>0</v>
      </c>
      <c r="AC558" s="252">
        <v>455.3</v>
      </c>
      <c r="AD558" s="252"/>
      <c r="AE558" s="243">
        <f t="shared" si="1524"/>
        <v>0</v>
      </c>
      <c r="AF558" s="252">
        <f>124.9+1103.4</f>
        <v>1228.3000000000002</v>
      </c>
      <c r="AG558" s="252"/>
      <c r="AH558" s="243">
        <f t="shared" si="1537"/>
        <v>0</v>
      </c>
      <c r="AI558" s="252">
        <v>289</v>
      </c>
      <c r="AJ558" s="252"/>
      <c r="AK558" s="243">
        <f t="shared" si="1525"/>
        <v>0</v>
      </c>
      <c r="AL558" s="252">
        <v>200</v>
      </c>
      <c r="AM558" s="252"/>
      <c r="AN558" s="243">
        <f t="shared" si="1526"/>
        <v>0</v>
      </c>
      <c r="AO558" s="252">
        <v>1592</v>
      </c>
      <c r="AP558" s="252"/>
      <c r="AQ558" s="243">
        <f t="shared" si="1527"/>
        <v>0</v>
      </c>
      <c r="AR558" s="252"/>
      <c r="AS558" s="254"/>
    </row>
    <row r="559" spans="1:45" s="241" customFormat="1" ht="27.3" customHeight="1">
      <c r="A559" s="318"/>
      <c r="B559" s="318"/>
      <c r="C559" s="317"/>
      <c r="D559" s="243" t="s">
        <v>43</v>
      </c>
      <c r="E559" s="243">
        <f t="shared" si="1593"/>
        <v>5573.1</v>
      </c>
      <c r="F559" s="243">
        <f>I559+L559+O559+R559+U559+X559+AA559+AD559+AG559+AJ559+AM559+AP559</f>
        <v>0</v>
      </c>
      <c r="G559" s="243">
        <f t="shared" si="1415"/>
        <v>0</v>
      </c>
      <c r="H559" s="252">
        <v>0</v>
      </c>
      <c r="I559" s="252"/>
      <c r="J559" s="243" t="e">
        <f t="shared" si="1518"/>
        <v>#DIV/0!</v>
      </c>
      <c r="K559" s="252">
        <v>0</v>
      </c>
      <c r="L559" s="252">
        <v>0</v>
      </c>
      <c r="M559" s="243" t="e">
        <f t="shared" si="1519"/>
        <v>#DIV/0!</v>
      </c>
      <c r="N559" s="252">
        <v>0</v>
      </c>
      <c r="O559" s="252">
        <v>0</v>
      </c>
      <c r="P559" s="243" t="e">
        <f t="shared" si="1520"/>
        <v>#DIV/0!</v>
      </c>
      <c r="Q559" s="252">
        <v>0</v>
      </c>
      <c r="R559" s="252">
        <v>0</v>
      </c>
      <c r="S559" s="243" t="e">
        <f t="shared" si="1521"/>
        <v>#DIV/0!</v>
      </c>
      <c r="T559" s="252">
        <f>200-200</f>
        <v>0</v>
      </c>
      <c r="U559" s="252"/>
      <c r="V559" s="243" t="e">
        <f t="shared" si="1522"/>
        <v>#DIV/0!</v>
      </c>
      <c r="W559" s="252">
        <v>0</v>
      </c>
      <c r="X559" s="252"/>
      <c r="Y559" s="243" t="e">
        <f t="shared" si="1523"/>
        <v>#DIV/0!</v>
      </c>
      <c r="Z559" s="252">
        <v>2100.6</v>
      </c>
      <c r="AA559" s="252"/>
      <c r="AB559" s="243">
        <f t="shared" si="588"/>
        <v>0</v>
      </c>
      <c r="AC559" s="252">
        <v>90.1</v>
      </c>
      <c r="AD559" s="252"/>
      <c r="AE559" s="243">
        <f t="shared" si="1524"/>
        <v>0</v>
      </c>
      <c r="AF559" s="252">
        <f>124.9+1176.5</f>
        <v>1301.4000000000001</v>
      </c>
      <c r="AG559" s="252"/>
      <c r="AH559" s="243">
        <f t="shared" si="1537"/>
        <v>0</v>
      </c>
      <c r="AI559" s="252">
        <v>289</v>
      </c>
      <c r="AJ559" s="252"/>
      <c r="AK559" s="243">
        <f t="shared" si="1525"/>
        <v>0</v>
      </c>
      <c r="AL559" s="252">
        <v>200</v>
      </c>
      <c r="AM559" s="252"/>
      <c r="AN559" s="243">
        <f t="shared" si="1526"/>
        <v>0</v>
      </c>
      <c r="AO559" s="252">
        <v>1592</v>
      </c>
      <c r="AP559" s="252"/>
      <c r="AQ559" s="243">
        <f t="shared" si="1527"/>
        <v>0</v>
      </c>
      <c r="AR559" s="252"/>
      <c r="AS559" s="254"/>
    </row>
    <row r="560" spans="1:45" s="241" customFormat="1" ht="27.3" customHeight="1">
      <c r="A560" s="318"/>
      <c r="B560" s="318"/>
      <c r="C560" s="317"/>
      <c r="D560" s="243" t="s">
        <v>288</v>
      </c>
      <c r="E560" s="243">
        <f>H560+K560+N560+Q560+T560+W560+Z560+AC560+AF560+AI560+AL560+AO560</f>
        <v>0</v>
      </c>
      <c r="F560" s="243">
        <f t="shared" si="1593"/>
        <v>0</v>
      </c>
      <c r="G560" s="243" t="e">
        <f t="shared" si="1415"/>
        <v>#DIV/0!</v>
      </c>
      <c r="H560" s="252">
        <v>0</v>
      </c>
      <c r="I560" s="252">
        <v>0</v>
      </c>
      <c r="J560" s="243" t="e">
        <f t="shared" si="1518"/>
        <v>#DIV/0!</v>
      </c>
      <c r="K560" s="252">
        <v>0</v>
      </c>
      <c r="L560" s="252">
        <v>0</v>
      </c>
      <c r="M560" s="243" t="e">
        <f t="shared" si="1519"/>
        <v>#DIV/0!</v>
      </c>
      <c r="N560" s="252">
        <v>0</v>
      </c>
      <c r="O560" s="252">
        <v>0</v>
      </c>
      <c r="P560" s="243" t="e">
        <f t="shared" si="1520"/>
        <v>#DIV/0!</v>
      </c>
      <c r="Q560" s="252">
        <v>0</v>
      </c>
      <c r="R560" s="252">
        <v>0</v>
      </c>
      <c r="S560" s="243" t="e">
        <f t="shared" si="1521"/>
        <v>#DIV/0!</v>
      </c>
      <c r="T560" s="252">
        <v>0</v>
      </c>
      <c r="U560" s="252"/>
      <c r="V560" s="243" t="e">
        <f t="shared" si="1522"/>
        <v>#DIV/0!</v>
      </c>
      <c r="W560" s="252">
        <v>0</v>
      </c>
      <c r="X560" s="252"/>
      <c r="Y560" s="243" t="e">
        <f t="shared" si="1523"/>
        <v>#DIV/0!</v>
      </c>
      <c r="Z560" s="252">
        <v>0</v>
      </c>
      <c r="AA560" s="252"/>
      <c r="AB560" s="243" t="e">
        <f t="shared" si="588"/>
        <v>#DIV/0!</v>
      </c>
      <c r="AC560" s="252">
        <v>0</v>
      </c>
      <c r="AD560" s="252"/>
      <c r="AE560" s="243" t="e">
        <f t="shared" si="1524"/>
        <v>#DIV/0!</v>
      </c>
      <c r="AF560" s="252">
        <v>0</v>
      </c>
      <c r="AG560" s="252"/>
      <c r="AH560" s="243" t="e">
        <f t="shared" si="1537"/>
        <v>#DIV/0!</v>
      </c>
      <c r="AI560" s="252">
        <v>0</v>
      </c>
      <c r="AJ560" s="252"/>
      <c r="AK560" s="243" t="e">
        <f t="shared" si="1525"/>
        <v>#DIV/0!</v>
      </c>
      <c r="AL560" s="252">
        <v>0</v>
      </c>
      <c r="AM560" s="252"/>
      <c r="AN560" s="243" t="e">
        <f t="shared" si="1526"/>
        <v>#DIV/0!</v>
      </c>
      <c r="AO560" s="252">
        <v>0</v>
      </c>
      <c r="AP560" s="252"/>
      <c r="AQ560" s="243" t="e">
        <f t="shared" si="1527"/>
        <v>#DIV/0!</v>
      </c>
      <c r="AR560" s="252"/>
      <c r="AS560" s="254"/>
    </row>
    <row r="561" spans="1:45" s="241" customFormat="1" ht="15.6">
      <c r="A561" s="318" t="s">
        <v>3</v>
      </c>
      <c r="B561" s="318" t="s">
        <v>363</v>
      </c>
      <c r="C561" s="317"/>
      <c r="D561" s="243" t="s">
        <v>287</v>
      </c>
      <c r="E561" s="243">
        <f>E565+E569</f>
        <v>13632.3</v>
      </c>
      <c r="F561" s="243">
        <f t="shared" ref="F561:AP564" si="1594">F565+F569</f>
        <v>326.89999999999998</v>
      </c>
      <c r="G561" s="243">
        <f t="shared" si="1415"/>
        <v>2.3979812650836618</v>
      </c>
      <c r="H561" s="243">
        <f t="shared" si="1594"/>
        <v>0</v>
      </c>
      <c r="I561" s="243">
        <f t="shared" si="1594"/>
        <v>0</v>
      </c>
      <c r="J561" s="243" t="e">
        <f t="shared" si="1518"/>
        <v>#DIV/0!</v>
      </c>
      <c r="K561" s="243">
        <f t="shared" ref="K561:K564" si="1595">K565+K569</f>
        <v>0</v>
      </c>
      <c r="L561" s="243">
        <f t="shared" si="1594"/>
        <v>5.8</v>
      </c>
      <c r="M561" s="243" t="e">
        <f t="shared" si="1519"/>
        <v>#DIV/0!</v>
      </c>
      <c r="N561" s="243">
        <f t="shared" ref="N561:N564" si="1596">N565+N569</f>
        <v>0</v>
      </c>
      <c r="O561" s="243">
        <f t="shared" si="1594"/>
        <v>43.7</v>
      </c>
      <c r="P561" s="243" t="e">
        <f t="shared" si="1520"/>
        <v>#DIV/0!</v>
      </c>
      <c r="Q561" s="243">
        <f t="shared" ref="Q561:Q564" si="1597">Q565+Q569</f>
        <v>200</v>
      </c>
      <c r="R561" s="243">
        <f t="shared" si="1594"/>
        <v>197.4</v>
      </c>
      <c r="S561" s="243">
        <f t="shared" si="1521"/>
        <v>98.7</v>
      </c>
      <c r="T561" s="243">
        <f t="shared" ref="T561:T564" si="1598">T565+T569</f>
        <v>0</v>
      </c>
      <c r="U561" s="243">
        <f t="shared" si="1594"/>
        <v>0</v>
      </c>
      <c r="V561" s="243" t="e">
        <f t="shared" si="1522"/>
        <v>#DIV/0!</v>
      </c>
      <c r="W561" s="243">
        <f t="shared" ref="W561:W564" si="1599">W565+W569</f>
        <v>367.5</v>
      </c>
      <c r="X561" s="243">
        <f t="shared" si="1594"/>
        <v>0</v>
      </c>
      <c r="Y561" s="243">
        <f t="shared" si="1523"/>
        <v>0</v>
      </c>
      <c r="Z561" s="243">
        <f t="shared" ref="Z561:Z564" si="1600">Z565+Z569</f>
        <v>1103.8999999999999</v>
      </c>
      <c r="AA561" s="243">
        <f t="shared" si="1594"/>
        <v>80</v>
      </c>
      <c r="AB561" s="243">
        <f t="shared" si="588"/>
        <v>7.2470332457650155</v>
      </c>
      <c r="AC561" s="243">
        <f t="shared" ref="AC561:AC564" si="1601">AC565+AC569</f>
        <v>6729.9</v>
      </c>
      <c r="AD561" s="243">
        <f t="shared" si="1594"/>
        <v>0</v>
      </c>
      <c r="AE561" s="243">
        <f t="shared" si="1524"/>
        <v>0</v>
      </c>
      <c r="AF561" s="243">
        <f t="shared" ref="AF561:AF564" si="1602">AF565+AF569</f>
        <v>855.7</v>
      </c>
      <c r="AG561" s="243">
        <f t="shared" si="1594"/>
        <v>0</v>
      </c>
      <c r="AH561" s="243">
        <f t="shared" si="1537"/>
        <v>0</v>
      </c>
      <c r="AI561" s="243">
        <f t="shared" ref="AI561:AI564" si="1603">AI565+AI569</f>
        <v>738.9</v>
      </c>
      <c r="AJ561" s="243">
        <f t="shared" si="1594"/>
        <v>0</v>
      </c>
      <c r="AK561" s="243">
        <f t="shared" si="1525"/>
        <v>0</v>
      </c>
      <c r="AL561" s="243">
        <f t="shared" ref="AL561:AL564" si="1604">AL565+AL569</f>
        <v>246.8</v>
      </c>
      <c r="AM561" s="243">
        <f t="shared" si="1594"/>
        <v>0</v>
      </c>
      <c r="AN561" s="243">
        <f t="shared" si="1526"/>
        <v>0</v>
      </c>
      <c r="AO561" s="243">
        <f t="shared" ref="AO561:AO564" si="1605">AO565+AO569</f>
        <v>3389.6</v>
      </c>
      <c r="AP561" s="243">
        <f t="shared" si="1594"/>
        <v>0</v>
      </c>
      <c r="AQ561" s="243">
        <f t="shared" si="1527"/>
        <v>0</v>
      </c>
      <c r="AR561" s="252"/>
      <c r="AS561" s="254"/>
    </row>
    <row r="562" spans="1:45" s="241" customFormat="1" ht="31.2">
      <c r="A562" s="318"/>
      <c r="B562" s="318"/>
      <c r="C562" s="317"/>
      <c r="D562" s="243" t="s">
        <v>2</v>
      </c>
      <c r="E562" s="243">
        <f t="shared" ref="E562:F564" si="1606">E566+E570</f>
        <v>9235.6</v>
      </c>
      <c r="F562" s="243">
        <f>F566+F570</f>
        <v>0</v>
      </c>
      <c r="G562" s="243">
        <f t="shared" si="1415"/>
        <v>0</v>
      </c>
      <c r="H562" s="243">
        <f t="shared" si="1594"/>
        <v>0</v>
      </c>
      <c r="I562" s="243">
        <f t="shared" si="1594"/>
        <v>0</v>
      </c>
      <c r="J562" s="243" t="e">
        <f t="shared" si="1518"/>
        <v>#DIV/0!</v>
      </c>
      <c r="K562" s="243">
        <f t="shared" si="1595"/>
        <v>0</v>
      </c>
      <c r="L562" s="243">
        <f t="shared" si="1594"/>
        <v>0</v>
      </c>
      <c r="M562" s="243" t="e">
        <f t="shared" si="1519"/>
        <v>#DIV/0!</v>
      </c>
      <c r="N562" s="243">
        <f t="shared" si="1596"/>
        <v>0</v>
      </c>
      <c r="O562" s="243">
        <f t="shared" si="1594"/>
        <v>0</v>
      </c>
      <c r="P562" s="243" t="e">
        <f t="shared" si="1520"/>
        <v>#DIV/0!</v>
      </c>
      <c r="Q562" s="243">
        <f t="shared" si="1597"/>
        <v>0</v>
      </c>
      <c r="R562" s="243">
        <f t="shared" si="1594"/>
        <v>0</v>
      </c>
      <c r="S562" s="243" t="e">
        <f t="shared" si="1521"/>
        <v>#DIV/0!</v>
      </c>
      <c r="T562" s="243">
        <f t="shared" si="1598"/>
        <v>0</v>
      </c>
      <c r="U562" s="243">
        <f t="shared" si="1594"/>
        <v>0</v>
      </c>
      <c r="V562" s="243" t="e">
        <f t="shared" si="1522"/>
        <v>#DIV/0!</v>
      </c>
      <c r="W562" s="243">
        <f t="shared" si="1599"/>
        <v>356</v>
      </c>
      <c r="X562" s="243">
        <f t="shared" si="1594"/>
        <v>0</v>
      </c>
      <c r="Y562" s="243">
        <f t="shared" si="1523"/>
        <v>0</v>
      </c>
      <c r="Z562" s="243">
        <f t="shared" si="1600"/>
        <v>1081.5999999999999</v>
      </c>
      <c r="AA562" s="243">
        <f t="shared" si="1594"/>
        <v>0</v>
      </c>
      <c r="AB562" s="243">
        <f t="shared" si="588"/>
        <v>0</v>
      </c>
      <c r="AC562" s="243">
        <f t="shared" si="1601"/>
        <v>3795.3999999999996</v>
      </c>
      <c r="AD562" s="243">
        <f t="shared" si="1594"/>
        <v>0</v>
      </c>
      <c r="AE562" s="243">
        <f t="shared" si="1524"/>
        <v>0</v>
      </c>
      <c r="AF562" s="243">
        <f t="shared" si="1602"/>
        <v>502.1</v>
      </c>
      <c r="AG562" s="243">
        <f t="shared" si="1594"/>
        <v>0</v>
      </c>
      <c r="AH562" s="243">
        <f t="shared" si="1537"/>
        <v>0</v>
      </c>
      <c r="AI562" s="243">
        <f t="shared" si="1603"/>
        <v>596</v>
      </c>
      <c r="AJ562" s="243">
        <f t="shared" si="1594"/>
        <v>0</v>
      </c>
      <c r="AK562" s="243">
        <f t="shared" si="1525"/>
        <v>0</v>
      </c>
      <c r="AL562" s="243">
        <f t="shared" si="1604"/>
        <v>0</v>
      </c>
      <c r="AM562" s="243">
        <f t="shared" si="1594"/>
        <v>0</v>
      </c>
      <c r="AN562" s="243" t="e">
        <f t="shared" si="1526"/>
        <v>#DIV/0!</v>
      </c>
      <c r="AO562" s="243">
        <f t="shared" si="1605"/>
        <v>2904.5</v>
      </c>
      <c r="AP562" s="243">
        <f t="shared" si="1594"/>
        <v>0</v>
      </c>
      <c r="AQ562" s="243">
        <f t="shared" si="1527"/>
        <v>0</v>
      </c>
      <c r="AR562" s="252"/>
      <c r="AS562" s="254"/>
    </row>
    <row r="563" spans="1:45" ht="15.6">
      <c r="A563" s="318"/>
      <c r="B563" s="318"/>
      <c r="C563" s="317"/>
      <c r="D563" s="243" t="s">
        <v>43</v>
      </c>
      <c r="E563" s="243">
        <f>E567+E571</f>
        <v>4396.7</v>
      </c>
      <c r="F563" s="243">
        <f>F567+F571</f>
        <v>326.89999999999998</v>
      </c>
      <c r="G563" s="243">
        <f t="shared" si="1415"/>
        <v>7.435121795892373</v>
      </c>
      <c r="H563" s="243">
        <f t="shared" si="1594"/>
        <v>0</v>
      </c>
      <c r="I563" s="243">
        <f>I567+I65</f>
        <v>0</v>
      </c>
      <c r="J563" s="243" t="e">
        <f t="shared" si="1518"/>
        <v>#DIV/0!</v>
      </c>
      <c r="K563" s="243">
        <f t="shared" si="1595"/>
        <v>0</v>
      </c>
      <c r="L563" s="243">
        <f t="shared" si="1594"/>
        <v>5.8</v>
      </c>
      <c r="M563" s="243" t="e">
        <f t="shared" si="1519"/>
        <v>#DIV/0!</v>
      </c>
      <c r="N563" s="243">
        <f t="shared" si="1596"/>
        <v>0</v>
      </c>
      <c r="O563" s="243">
        <f t="shared" si="1594"/>
        <v>43.7</v>
      </c>
      <c r="P563" s="243" t="e">
        <f t="shared" si="1520"/>
        <v>#DIV/0!</v>
      </c>
      <c r="Q563" s="243">
        <f t="shared" si="1597"/>
        <v>200</v>
      </c>
      <c r="R563" s="243">
        <f t="shared" si="1594"/>
        <v>197.4</v>
      </c>
      <c r="S563" s="243">
        <f t="shared" si="1521"/>
        <v>98.7</v>
      </c>
      <c r="T563" s="243">
        <f t="shared" si="1598"/>
        <v>0</v>
      </c>
      <c r="U563" s="243">
        <f t="shared" si="1594"/>
        <v>0</v>
      </c>
      <c r="V563" s="243" t="e">
        <f t="shared" si="1522"/>
        <v>#DIV/0!</v>
      </c>
      <c r="W563" s="243">
        <f t="shared" si="1599"/>
        <v>11.5</v>
      </c>
      <c r="X563" s="243">
        <f t="shared" si="1594"/>
        <v>0</v>
      </c>
      <c r="Y563" s="243">
        <f t="shared" si="1523"/>
        <v>0</v>
      </c>
      <c r="Z563" s="243">
        <f t="shared" si="1600"/>
        <v>22.3</v>
      </c>
      <c r="AA563" s="243">
        <f t="shared" si="1594"/>
        <v>80</v>
      </c>
      <c r="AB563" s="243">
        <f t="shared" si="588"/>
        <v>358.74439461883406</v>
      </c>
      <c r="AC563" s="243">
        <f t="shared" si="1601"/>
        <v>2934.5</v>
      </c>
      <c r="AD563" s="243">
        <f t="shared" si="1594"/>
        <v>0</v>
      </c>
      <c r="AE563" s="243">
        <f t="shared" si="1524"/>
        <v>0</v>
      </c>
      <c r="AF563" s="243">
        <f t="shared" si="1602"/>
        <v>353.6</v>
      </c>
      <c r="AG563" s="243">
        <f t="shared" si="1594"/>
        <v>0</v>
      </c>
      <c r="AH563" s="243">
        <f t="shared" si="1537"/>
        <v>0</v>
      </c>
      <c r="AI563" s="243">
        <f t="shared" si="1603"/>
        <v>142.9</v>
      </c>
      <c r="AJ563" s="243">
        <f t="shared" si="1594"/>
        <v>0</v>
      </c>
      <c r="AK563" s="243">
        <f t="shared" si="1525"/>
        <v>0</v>
      </c>
      <c r="AL563" s="243">
        <f t="shared" si="1604"/>
        <v>246.8</v>
      </c>
      <c r="AM563" s="243">
        <f t="shared" si="1594"/>
        <v>0</v>
      </c>
      <c r="AN563" s="243">
        <f t="shared" si="1526"/>
        <v>0</v>
      </c>
      <c r="AO563" s="243">
        <f t="shared" si="1605"/>
        <v>485.1</v>
      </c>
      <c r="AP563" s="243">
        <f t="shared" si="1594"/>
        <v>0</v>
      </c>
      <c r="AQ563" s="243">
        <f t="shared" si="1527"/>
        <v>0</v>
      </c>
      <c r="AR563" s="252"/>
    </row>
    <row r="564" spans="1:45" ht="31.2">
      <c r="A564" s="318"/>
      <c r="B564" s="318"/>
      <c r="C564" s="317"/>
      <c r="D564" s="243" t="s">
        <v>288</v>
      </c>
      <c r="E564" s="243">
        <f t="shared" si="1606"/>
        <v>0</v>
      </c>
      <c r="F564" s="243">
        <f t="shared" si="1606"/>
        <v>0</v>
      </c>
      <c r="G564" s="243" t="e">
        <f t="shared" si="1415"/>
        <v>#DIV/0!</v>
      </c>
      <c r="H564" s="243">
        <f t="shared" si="1594"/>
        <v>0</v>
      </c>
      <c r="I564" s="243">
        <f t="shared" si="1594"/>
        <v>0</v>
      </c>
      <c r="J564" s="243" t="e">
        <f t="shared" si="1518"/>
        <v>#DIV/0!</v>
      </c>
      <c r="K564" s="243">
        <f t="shared" si="1595"/>
        <v>0</v>
      </c>
      <c r="L564" s="243">
        <f t="shared" si="1594"/>
        <v>0</v>
      </c>
      <c r="M564" s="243" t="e">
        <f t="shared" si="1519"/>
        <v>#DIV/0!</v>
      </c>
      <c r="N564" s="243">
        <f t="shared" si="1596"/>
        <v>0</v>
      </c>
      <c r="O564" s="243">
        <f t="shared" si="1594"/>
        <v>0</v>
      </c>
      <c r="P564" s="243" t="e">
        <f t="shared" si="1520"/>
        <v>#DIV/0!</v>
      </c>
      <c r="Q564" s="243">
        <f t="shared" si="1597"/>
        <v>0</v>
      </c>
      <c r="R564" s="243">
        <f t="shared" si="1594"/>
        <v>0</v>
      </c>
      <c r="S564" s="243" t="e">
        <f t="shared" si="1521"/>
        <v>#DIV/0!</v>
      </c>
      <c r="T564" s="243">
        <f t="shared" si="1598"/>
        <v>0</v>
      </c>
      <c r="U564" s="243">
        <f t="shared" si="1594"/>
        <v>0</v>
      </c>
      <c r="V564" s="243" t="e">
        <f t="shared" si="1522"/>
        <v>#DIV/0!</v>
      </c>
      <c r="W564" s="243">
        <f t="shared" si="1599"/>
        <v>0</v>
      </c>
      <c r="X564" s="243">
        <f t="shared" si="1594"/>
        <v>0</v>
      </c>
      <c r="Y564" s="243" t="e">
        <f t="shared" si="1523"/>
        <v>#DIV/0!</v>
      </c>
      <c r="Z564" s="243">
        <f t="shared" si="1600"/>
        <v>0</v>
      </c>
      <c r="AA564" s="243">
        <f t="shared" si="1594"/>
        <v>0</v>
      </c>
      <c r="AB564" s="243" t="e">
        <f t="shared" si="588"/>
        <v>#DIV/0!</v>
      </c>
      <c r="AC564" s="243">
        <f t="shared" si="1601"/>
        <v>0</v>
      </c>
      <c r="AD564" s="243">
        <f t="shared" si="1594"/>
        <v>0</v>
      </c>
      <c r="AE564" s="243" t="e">
        <f t="shared" si="1524"/>
        <v>#DIV/0!</v>
      </c>
      <c r="AF564" s="243">
        <f t="shared" si="1602"/>
        <v>0</v>
      </c>
      <c r="AG564" s="243">
        <f t="shared" si="1594"/>
        <v>0</v>
      </c>
      <c r="AH564" s="243" t="e">
        <f t="shared" si="1537"/>
        <v>#DIV/0!</v>
      </c>
      <c r="AI564" s="243">
        <f t="shared" si="1603"/>
        <v>0</v>
      </c>
      <c r="AJ564" s="243">
        <f t="shared" si="1594"/>
        <v>0</v>
      </c>
      <c r="AK564" s="243" t="e">
        <f t="shared" si="1525"/>
        <v>#DIV/0!</v>
      </c>
      <c r="AL564" s="243">
        <f t="shared" si="1604"/>
        <v>0</v>
      </c>
      <c r="AM564" s="243">
        <f t="shared" si="1594"/>
        <v>0</v>
      </c>
      <c r="AN564" s="243" t="e">
        <f t="shared" si="1526"/>
        <v>#DIV/0!</v>
      </c>
      <c r="AO564" s="243">
        <f t="shared" si="1605"/>
        <v>0</v>
      </c>
      <c r="AP564" s="243">
        <f t="shared" si="1594"/>
        <v>0</v>
      </c>
      <c r="AQ564" s="243" t="e">
        <f t="shared" si="1527"/>
        <v>#DIV/0!</v>
      </c>
      <c r="AR564" s="252"/>
    </row>
    <row r="565" spans="1:45" ht="15.6">
      <c r="A565" s="318" t="s">
        <v>270</v>
      </c>
      <c r="B565" s="318" t="s">
        <v>364</v>
      </c>
      <c r="C565" s="317"/>
      <c r="D565" s="243" t="s">
        <v>287</v>
      </c>
      <c r="E565" s="243">
        <f>E566+E567+E568</f>
        <v>13087</v>
      </c>
      <c r="F565" s="243">
        <f t="shared" ref="F565:AP565" si="1607">F566+F567+F568</f>
        <v>246.9</v>
      </c>
      <c r="G565" s="243">
        <f t="shared" si="1415"/>
        <v>1.8866050278902731</v>
      </c>
      <c r="H565" s="243">
        <f t="shared" si="1607"/>
        <v>0</v>
      </c>
      <c r="I565" s="243">
        <f t="shared" si="1607"/>
        <v>0</v>
      </c>
      <c r="J565" s="243" t="e">
        <f t="shared" si="1518"/>
        <v>#DIV/0!</v>
      </c>
      <c r="K565" s="243">
        <f t="shared" ref="K565" si="1608">K566+K567+K568</f>
        <v>0</v>
      </c>
      <c r="L565" s="243">
        <f t="shared" si="1607"/>
        <v>5.8</v>
      </c>
      <c r="M565" s="243" t="e">
        <f t="shared" si="1519"/>
        <v>#DIV/0!</v>
      </c>
      <c r="N565" s="243">
        <f t="shared" ref="N565" si="1609">N566+N567+N568</f>
        <v>0</v>
      </c>
      <c r="O565" s="243">
        <f t="shared" si="1607"/>
        <v>43.7</v>
      </c>
      <c r="P565" s="243" t="e">
        <f t="shared" si="1520"/>
        <v>#DIV/0!</v>
      </c>
      <c r="Q565" s="243">
        <f t="shared" ref="Q565" si="1610">Q566+Q567+Q568</f>
        <v>200</v>
      </c>
      <c r="R565" s="243">
        <f t="shared" si="1607"/>
        <v>197.4</v>
      </c>
      <c r="S565" s="243">
        <f t="shared" si="1521"/>
        <v>98.7</v>
      </c>
      <c r="T565" s="243">
        <f t="shared" ref="T565" si="1611">T566+T567+T568</f>
        <v>0</v>
      </c>
      <c r="U565" s="243">
        <f t="shared" si="1607"/>
        <v>0</v>
      </c>
      <c r="V565" s="243" t="e">
        <f t="shared" si="1522"/>
        <v>#DIV/0!</v>
      </c>
      <c r="W565" s="243">
        <f t="shared" ref="W565" si="1612">W566+W567+W568</f>
        <v>367.5</v>
      </c>
      <c r="X565" s="243">
        <f t="shared" si="1607"/>
        <v>0</v>
      </c>
      <c r="Y565" s="243">
        <f t="shared" si="1523"/>
        <v>0</v>
      </c>
      <c r="Z565" s="243">
        <f t="shared" ref="Z565" si="1613">Z566+Z567+Z568</f>
        <v>1081.5999999999999</v>
      </c>
      <c r="AA565" s="243">
        <f t="shared" si="1607"/>
        <v>0</v>
      </c>
      <c r="AB565" s="243">
        <f t="shared" si="588"/>
        <v>0</v>
      </c>
      <c r="AC565" s="243">
        <f t="shared" ref="AC565" si="1614">AC566+AC567+AC568</f>
        <v>6596.5999999999995</v>
      </c>
      <c r="AD565" s="243">
        <f t="shared" si="1607"/>
        <v>0</v>
      </c>
      <c r="AE565" s="243">
        <f t="shared" si="1524"/>
        <v>0</v>
      </c>
      <c r="AF565" s="243">
        <f t="shared" ref="AF565" si="1615">AF566+AF567+AF568</f>
        <v>855.7</v>
      </c>
      <c r="AG565" s="243">
        <f t="shared" si="1607"/>
        <v>0</v>
      </c>
      <c r="AH565" s="243">
        <f t="shared" si="1537"/>
        <v>0</v>
      </c>
      <c r="AI565" s="243">
        <f t="shared" ref="AI565" si="1616">AI566+AI567+AI568</f>
        <v>596</v>
      </c>
      <c r="AJ565" s="243">
        <f t="shared" si="1607"/>
        <v>0</v>
      </c>
      <c r="AK565" s="243">
        <f t="shared" si="1525"/>
        <v>0</v>
      </c>
      <c r="AL565" s="243">
        <f t="shared" ref="AL565" si="1617">AL566+AL567+AL568</f>
        <v>0</v>
      </c>
      <c r="AM565" s="243">
        <f t="shared" si="1607"/>
        <v>0</v>
      </c>
      <c r="AN565" s="243" t="e">
        <f t="shared" si="1526"/>
        <v>#DIV/0!</v>
      </c>
      <c r="AO565" s="243">
        <f t="shared" ref="AO565" si="1618">AO566+AO567+AO568</f>
        <v>3389.6</v>
      </c>
      <c r="AP565" s="243">
        <f t="shared" si="1607"/>
        <v>0</v>
      </c>
      <c r="AQ565" s="243">
        <f t="shared" si="1527"/>
        <v>0</v>
      </c>
      <c r="AR565" s="252"/>
    </row>
    <row r="566" spans="1:45" ht="31.2">
      <c r="A566" s="318"/>
      <c r="B566" s="318"/>
      <c r="C566" s="317"/>
      <c r="D566" s="243" t="s">
        <v>2</v>
      </c>
      <c r="E566" s="243">
        <f t="shared" ref="E566:F568" si="1619">H566+K566+N566+Q566+T566+W566+Z566+AC566+AF566+AI566+AL566+AO566</f>
        <v>9235.6</v>
      </c>
      <c r="F566" s="243">
        <f t="shared" si="1619"/>
        <v>0</v>
      </c>
      <c r="G566" s="243">
        <f t="shared" si="1415"/>
        <v>0</v>
      </c>
      <c r="H566" s="252">
        <v>0</v>
      </c>
      <c r="I566" s="252">
        <v>0</v>
      </c>
      <c r="J566" s="243" t="e">
        <f t="shared" si="1518"/>
        <v>#DIV/0!</v>
      </c>
      <c r="K566" s="252">
        <v>0</v>
      </c>
      <c r="L566" s="252">
        <v>0</v>
      </c>
      <c r="M566" s="243" t="e">
        <f t="shared" si="1519"/>
        <v>#DIV/0!</v>
      </c>
      <c r="N566" s="252">
        <v>0</v>
      </c>
      <c r="O566" s="252">
        <v>0</v>
      </c>
      <c r="P566" s="243" t="e">
        <f t="shared" si="1520"/>
        <v>#DIV/0!</v>
      </c>
      <c r="Q566" s="252">
        <v>0</v>
      </c>
      <c r="R566" s="252">
        <v>0</v>
      </c>
      <c r="S566" s="243" t="e">
        <f t="shared" si="1521"/>
        <v>#DIV/0!</v>
      </c>
      <c r="T566" s="252">
        <v>0</v>
      </c>
      <c r="U566" s="252">
        <v>0</v>
      </c>
      <c r="V566" s="243" t="e">
        <f t="shared" si="1522"/>
        <v>#DIV/0!</v>
      </c>
      <c r="W566" s="252">
        <v>356</v>
      </c>
      <c r="X566" s="252">
        <v>0</v>
      </c>
      <c r="Y566" s="243">
        <f t="shared" si="1523"/>
        <v>0</v>
      </c>
      <c r="Z566" s="252">
        <v>1081.5999999999999</v>
      </c>
      <c r="AA566" s="252">
        <v>0</v>
      </c>
      <c r="AB566" s="243">
        <f t="shared" si="588"/>
        <v>0</v>
      </c>
      <c r="AC566" s="252">
        <f>2456.6+1338.8</f>
        <v>3795.3999999999996</v>
      </c>
      <c r="AD566" s="252">
        <v>0</v>
      </c>
      <c r="AE566" s="243">
        <f t="shared" si="1524"/>
        <v>0</v>
      </c>
      <c r="AF566" s="252">
        <v>502.1</v>
      </c>
      <c r="AG566" s="252">
        <v>0</v>
      </c>
      <c r="AH566" s="243">
        <f t="shared" si="1537"/>
        <v>0</v>
      </c>
      <c r="AI566" s="252">
        <v>596</v>
      </c>
      <c r="AJ566" s="252"/>
      <c r="AK566" s="243">
        <f t="shared" si="1525"/>
        <v>0</v>
      </c>
      <c r="AL566" s="252">
        <v>0</v>
      </c>
      <c r="AM566" s="252">
        <v>0</v>
      </c>
      <c r="AN566" s="243" t="e">
        <f t="shared" si="1526"/>
        <v>#DIV/0!</v>
      </c>
      <c r="AO566" s="252">
        <f>739.2+2165.3</f>
        <v>2904.5</v>
      </c>
      <c r="AP566" s="252"/>
      <c r="AQ566" s="243">
        <f t="shared" si="1527"/>
        <v>0</v>
      </c>
      <c r="AR566" s="252"/>
    </row>
    <row r="567" spans="1:45" ht="15.6">
      <c r="A567" s="318"/>
      <c r="B567" s="318"/>
      <c r="C567" s="317"/>
      <c r="D567" s="243" t="s">
        <v>43</v>
      </c>
      <c r="E567" s="243">
        <f t="shared" si="1619"/>
        <v>3851.3999999999996</v>
      </c>
      <c r="F567" s="243">
        <f t="shared" si="1619"/>
        <v>246.9</v>
      </c>
      <c r="G567" s="243">
        <f t="shared" si="1415"/>
        <v>6.4106558653995966</v>
      </c>
      <c r="H567" s="252">
        <v>0</v>
      </c>
      <c r="I567" s="252">
        <v>0</v>
      </c>
      <c r="J567" s="243" t="e">
        <f t="shared" si="1518"/>
        <v>#DIV/0!</v>
      </c>
      <c r="K567" s="252">
        <v>0</v>
      </c>
      <c r="L567" s="252">
        <v>5.8</v>
      </c>
      <c r="M567" s="243" t="e">
        <f t="shared" si="1519"/>
        <v>#DIV/0!</v>
      </c>
      <c r="N567" s="252">
        <v>0</v>
      </c>
      <c r="O567" s="252">
        <v>43.7</v>
      </c>
      <c r="P567" s="243" t="e">
        <f t="shared" si="1520"/>
        <v>#DIV/0!</v>
      </c>
      <c r="Q567" s="252">
        <v>200</v>
      </c>
      <c r="R567" s="252">
        <v>197.4</v>
      </c>
      <c r="S567" s="243">
        <f t="shared" si="1521"/>
        <v>98.7</v>
      </c>
      <c r="T567" s="252">
        <v>0</v>
      </c>
      <c r="U567" s="252">
        <v>0</v>
      </c>
      <c r="V567" s="243" t="e">
        <f t="shared" si="1522"/>
        <v>#DIV/0!</v>
      </c>
      <c r="W567" s="252">
        <v>11.5</v>
      </c>
      <c r="X567" s="252">
        <v>0</v>
      </c>
      <c r="Y567" s="243">
        <f t="shared" si="1523"/>
        <v>0</v>
      </c>
      <c r="Z567" s="252">
        <v>0</v>
      </c>
      <c r="AA567" s="252">
        <v>0</v>
      </c>
      <c r="AB567" s="243" t="e">
        <f t="shared" si="588"/>
        <v>#DIV/0!</v>
      </c>
      <c r="AC567" s="252">
        <f>2740.6+60.6</f>
        <v>2801.2</v>
      </c>
      <c r="AD567" s="252">
        <v>0</v>
      </c>
      <c r="AE567" s="243">
        <f t="shared" si="1524"/>
        <v>0</v>
      </c>
      <c r="AF567" s="252">
        <f>625.5-271.9</f>
        <v>353.6</v>
      </c>
      <c r="AG567" s="252">
        <v>0</v>
      </c>
      <c r="AH567" s="243">
        <f t="shared" si="1537"/>
        <v>0</v>
      </c>
      <c r="AI567" s="252">
        <v>0</v>
      </c>
      <c r="AJ567" s="252"/>
      <c r="AK567" s="243" t="e">
        <f t="shared" si="1525"/>
        <v>#DIV/0!</v>
      </c>
      <c r="AL567" s="252">
        <v>0</v>
      </c>
      <c r="AM567" s="252">
        <v>0</v>
      </c>
      <c r="AN567" s="243" t="e">
        <f t="shared" si="1526"/>
        <v>#DIV/0!</v>
      </c>
      <c r="AO567" s="252">
        <f>285.1+200</f>
        <v>485.1</v>
      </c>
      <c r="AP567" s="252"/>
      <c r="AQ567" s="243">
        <f t="shared" si="1527"/>
        <v>0</v>
      </c>
      <c r="AR567" s="252"/>
    </row>
    <row r="568" spans="1:45" ht="31.2">
      <c r="A568" s="318"/>
      <c r="B568" s="318"/>
      <c r="C568" s="317"/>
      <c r="D568" s="243" t="s">
        <v>288</v>
      </c>
      <c r="E568" s="243">
        <f t="shared" si="1619"/>
        <v>0</v>
      </c>
      <c r="F568" s="243">
        <f t="shared" si="1619"/>
        <v>0</v>
      </c>
      <c r="G568" s="243" t="e">
        <f t="shared" si="1415"/>
        <v>#DIV/0!</v>
      </c>
      <c r="H568" s="252">
        <v>0</v>
      </c>
      <c r="I568" s="252">
        <v>0</v>
      </c>
      <c r="J568" s="243" t="e">
        <f t="shared" si="1518"/>
        <v>#DIV/0!</v>
      </c>
      <c r="K568" s="252">
        <v>0</v>
      </c>
      <c r="L568" s="252">
        <v>0</v>
      </c>
      <c r="M568" s="243" t="e">
        <f t="shared" si="1519"/>
        <v>#DIV/0!</v>
      </c>
      <c r="N568" s="252">
        <v>0</v>
      </c>
      <c r="O568" s="252">
        <v>0</v>
      </c>
      <c r="P568" s="243" t="e">
        <f t="shared" si="1520"/>
        <v>#DIV/0!</v>
      </c>
      <c r="Q568" s="252">
        <v>0</v>
      </c>
      <c r="R568" s="252">
        <v>0</v>
      </c>
      <c r="S568" s="243" t="e">
        <f t="shared" si="1521"/>
        <v>#DIV/0!</v>
      </c>
      <c r="T568" s="252">
        <v>0</v>
      </c>
      <c r="U568" s="252"/>
      <c r="V568" s="243" t="e">
        <f t="shared" si="1522"/>
        <v>#DIV/0!</v>
      </c>
      <c r="W568" s="252">
        <v>0</v>
      </c>
      <c r="X568" s="252"/>
      <c r="Y568" s="243" t="e">
        <f t="shared" si="1523"/>
        <v>#DIV/0!</v>
      </c>
      <c r="Z568" s="252">
        <v>0</v>
      </c>
      <c r="AA568" s="252"/>
      <c r="AB568" s="243" t="e">
        <f t="shared" si="588"/>
        <v>#DIV/0!</v>
      </c>
      <c r="AC568" s="252">
        <v>0</v>
      </c>
      <c r="AD568" s="252"/>
      <c r="AE568" s="243" t="e">
        <f t="shared" si="1524"/>
        <v>#DIV/0!</v>
      </c>
      <c r="AF568" s="252">
        <v>0</v>
      </c>
      <c r="AG568" s="252"/>
      <c r="AH568" s="243" t="e">
        <f t="shared" si="1537"/>
        <v>#DIV/0!</v>
      </c>
      <c r="AI568" s="252">
        <v>0</v>
      </c>
      <c r="AJ568" s="252"/>
      <c r="AK568" s="243" t="e">
        <f t="shared" si="1525"/>
        <v>#DIV/0!</v>
      </c>
      <c r="AL568" s="252">
        <v>0</v>
      </c>
      <c r="AM568" s="252"/>
      <c r="AN568" s="243" t="e">
        <f t="shared" si="1526"/>
        <v>#DIV/0!</v>
      </c>
      <c r="AO568" s="252">
        <v>0</v>
      </c>
      <c r="AP568" s="252"/>
      <c r="AQ568" s="243" t="e">
        <f t="shared" si="1527"/>
        <v>#DIV/0!</v>
      </c>
      <c r="AR568" s="252"/>
    </row>
    <row r="569" spans="1:45" ht="20.25" customHeight="1">
      <c r="A569" s="318" t="s">
        <v>365</v>
      </c>
      <c r="B569" s="318" t="s">
        <v>366</v>
      </c>
      <c r="C569" s="317"/>
      <c r="D569" s="243" t="s">
        <v>287</v>
      </c>
      <c r="E569" s="243">
        <f>E570+E571+E572</f>
        <v>545.29999999999995</v>
      </c>
      <c r="F569" s="243">
        <f t="shared" ref="F569:AP569" si="1620">F570+F571+F572</f>
        <v>80</v>
      </c>
      <c r="G569" s="243">
        <f t="shared" si="1415"/>
        <v>14.670823399963323</v>
      </c>
      <c r="H569" s="243">
        <f t="shared" si="1620"/>
        <v>0</v>
      </c>
      <c r="I569" s="243">
        <f t="shared" si="1620"/>
        <v>0</v>
      </c>
      <c r="J569" s="243" t="e">
        <f t="shared" si="1518"/>
        <v>#DIV/0!</v>
      </c>
      <c r="K569" s="243">
        <f t="shared" ref="K569" si="1621">K570+K571+K572</f>
        <v>0</v>
      </c>
      <c r="L569" s="243">
        <f t="shared" si="1620"/>
        <v>0</v>
      </c>
      <c r="M569" s="243" t="e">
        <f t="shared" si="1519"/>
        <v>#DIV/0!</v>
      </c>
      <c r="N569" s="243">
        <f t="shared" ref="N569" si="1622">N570+N571+N572</f>
        <v>0</v>
      </c>
      <c r="O569" s="243">
        <f t="shared" si="1620"/>
        <v>0</v>
      </c>
      <c r="P569" s="243" t="e">
        <f t="shared" si="1520"/>
        <v>#DIV/0!</v>
      </c>
      <c r="Q569" s="243">
        <f t="shared" ref="Q569" si="1623">Q570+Q571+Q572</f>
        <v>0</v>
      </c>
      <c r="R569" s="243">
        <f t="shared" si="1620"/>
        <v>0</v>
      </c>
      <c r="S569" s="243" t="e">
        <f t="shared" si="1521"/>
        <v>#DIV/0!</v>
      </c>
      <c r="T569" s="243">
        <f t="shared" ref="T569" si="1624">T570+T571+T572</f>
        <v>0</v>
      </c>
      <c r="U569" s="243">
        <f t="shared" si="1620"/>
        <v>0</v>
      </c>
      <c r="V569" s="243" t="e">
        <f t="shared" si="1522"/>
        <v>#DIV/0!</v>
      </c>
      <c r="W569" s="243">
        <f t="shared" ref="W569" si="1625">W570+W571+W572</f>
        <v>0</v>
      </c>
      <c r="X569" s="243">
        <f t="shared" si="1620"/>
        <v>0</v>
      </c>
      <c r="Y569" s="243" t="e">
        <f t="shared" si="1523"/>
        <v>#DIV/0!</v>
      </c>
      <c r="Z569" s="243">
        <f t="shared" ref="Z569" si="1626">Z570+Z571+Z572</f>
        <v>22.3</v>
      </c>
      <c r="AA569" s="243">
        <f t="shared" si="1620"/>
        <v>80</v>
      </c>
      <c r="AB569" s="243">
        <f t="shared" si="588"/>
        <v>358.74439461883406</v>
      </c>
      <c r="AC569" s="243">
        <f t="shared" ref="AC569" si="1627">AC570+AC571+AC572</f>
        <v>133.30000000000001</v>
      </c>
      <c r="AD569" s="243">
        <f t="shared" si="1620"/>
        <v>0</v>
      </c>
      <c r="AE569" s="243">
        <f t="shared" si="1524"/>
        <v>0</v>
      </c>
      <c r="AF569" s="243">
        <f t="shared" ref="AF569" si="1628">AF570+AF571+AF572</f>
        <v>0</v>
      </c>
      <c r="AG569" s="243">
        <f t="shared" si="1620"/>
        <v>0</v>
      </c>
      <c r="AH569" s="243" t="e">
        <f t="shared" si="1537"/>
        <v>#DIV/0!</v>
      </c>
      <c r="AI569" s="243">
        <f t="shared" ref="AI569" si="1629">AI570+AI571+AI572</f>
        <v>142.9</v>
      </c>
      <c r="AJ569" s="243">
        <f t="shared" si="1620"/>
        <v>0</v>
      </c>
      <c r="AK569" s="243">
        <f t="shared" si="1525"/>
        <v>0</v>
      </c>
      <c r="AL569" s="243">
        <f t="shared" ref="AL569" si="1630">AL570+AL571+AL572</f>
        <v>246.8</v>
      </c>
      <c r="AM569" s="243">
        <f t="shared" si="1620"/>
        <v>0</v>
      </c>
      <c r="AN569" s="243">
        <f t="shared" si="1526"/>
        <v>0</v>
      </c>
      <c r="AO569" s="243">
        <f t="shared" ref="AO569" si="1631">AO570+AO571+AO572</f>
        <v>0</v>
      </c>
      <c r="AP569" s="243">
        <f t="shared" si="1620"/>
        <v>0</v>
      </c>
      <c r="AQ569" s="243" t="e">
        <f t="shared" si="1527"/>
        <v>#DIV/0!</v>
      </c>
      <c r="AR569" s="252"/>
    </row>
    <row r="570" spans="1:45" ht="31.2">
      <c r="A570" s="318"/>
      <c r="B570" s="318"/>
      <c r="C570" s="317"/>
      <c r="D570" s="243" t="s">
        <v>2</v>
      </c>
      <c r="E570" s="243">
        <f t="shared" ref="E570:F572" si="1632">H570+K570+N570+Q570+T570+W570+Z570+AC570+AF570+AI570+AL570+AO570</f>
        <v>0</v>
      </c>
      <c r="F570" s="243">
        <f t="shared" si="1632"/>
        <v>0</v>
      </c>
      <c r="G570" s="243" t="e">
        <f t="shared" si="1415"/>
        <v>#DIV/0!</v>
      </c>
      <c r="H570" s="252">
        <v>0</v>
      </c>
      <c r="I570" s="252">
        <v>0</v>
      </c>
      <c r="J570" s="243" t="e">
        <f t="shared" si="1518"/>
        <v>#DIV/0!</v>
      </c>
      <c r="K570" s="252">
        <v>0</v>
      </c>
      <c r="L570" s="252">
        <v>0</v>
      </c>
      <c r="M570" s="243" t="e">
        <f t="shared" si="1519"/>
        <v>#DIV/0!</v>
      </c>
      <c r="N570" s="252">
        <v>0</v>
      </c>
      <c r="O570" s="252">
        <v>0</v>
      </c>
      <c r="P570" s="243" t="e">
        <f t="shared" si="1520"/>
        <v>#DIV/0!</v>
      </c>
      <c r="Q570" s="252">
        <v>0</v>
      </c>
      <c r="R570" s="252">
        <v>0</v>
      </c>
      <c r="S570" s="243" t="e">
        <f t="shared" si="1521"/>
        <v>#DIV/0!</v>
      </c>
      <c r="T570" s="252">
        <v>0</v>
      </c>
      <c r="U570" s="252"/>
      <c r="V570" s="243" t="e">
        <f t="shared" si="1522"/>
        <v>#DIV/0!</v>
      </c>
      <c r="W570" s="252">
        <v>0</v>
      </c>
      <c r="X570" s="252"/>
      <c r="Y570" s="243" t="e">
        <f t="shared" si="1523"/>
        <v>#DIV/0!</v>
      </c>
      <c r="Z570" s="252">
        <v>0</v>
      </c>
      <c r="AA570" s="252"/>
      <c r="AB570" s="243" t="e">
        <f t="shared" si="588"/>
        <v>#DIV/0!</v>
      </c>
      <c r="AC570" s="252">
        <v>0</v>
      </c>
      <c r="AD570" s="252"/>
      <c r="AE570" s="243" t="e">
        <f t="shared" si="1524"/>
        <v>#DIV/0!</v>
      </c>
      <c r="AF570" s="252">
        <v>0</v>
      </c>
      <c r="AG570" s="252"/>
      <c r="AH570" s="243" t="e">
        <f t="shared" si="1537"/>
        <v>#DIV/0!</v>
      </c>
      <c r="AI570" s="252">
        <v>0</v>
      </c>
      <c r="AJ570" s="252"/>
      <c r="AK570" s="243" t="e">
        <f t="shared" si="1525"/>
        <v>#DIV/0!</v>
      </c>
      <c r="AL570" s="252">
        <v>0</v>
      </c>
      <c r="AM570" s="252"/>
      <c r="AN570" s="243" t="e">
        <f t="shared" si="1526"/>
        <v>#DIV/0!</v>
      </c>
      <c r="AO570" s="252">
        <v>0</v>
      </c>
      <c r="AP570" s="252"/>
      <c r="AQ570" s="243" t="e">
        <f t="shared" si="1527"/>
        <v>#DIV/0!</v>
      </c>
      <c r="AR570" s="252"/>
    </row>
    <row r="571" spans="1:45" ht="15.6">
      <c r="A571" s="318"/>
      <c r="B571" s="318"/>
      <c r="C571" s="317"/>
      <c r="D571" s="243" t="s">
        <v>43</v>
      </c>
      <c r="E571" s="243">
        <f t="shared" si="1632"/>
        <v>545.29999999999995</v>
      </c>
      <c r="F571" s="243">
        <f t="shared" si="1632"/>
        <v>80</v>
      </c>
      <c r="G571" s="243">
        <f t="shared" si="1415"/>
        <v>14.670823399963323</v>
      </c>
      <c r="H571" s="252">
        <v>0</v>
      </c>
      <c r="I571" s="252">
        <v>0</v>
      </c>
      <c r="J571" s="243" t="e">
        <f t="shared" si="1518"/>
        <v>#DIV/0!</v>
      </c>
      <c r="K571" s="252">
        <v>0</v>
      </c>
      <c r="L571" s="252">
        <v>0</v>
      </c>
      <c r="M571" s="243" t="e">
        <f t="shared" si="1519"/>
        <v>#DIV/0!</v>
      </c>
      <c r="N571" s="252">
        <v>0</v>
      </c>
      <c r="O571" s="252">
        <v>0</v>
      </c>
      <c r="P571" s="243" t="e">
        <f t="shared" si="1520"/>
        <v>#DIV/0!</v>
      </c>
      <c r="Q571" s="252">
        <v>0</v>
      </c>
      <c r="R571" s="252">
        <v>0</v>
      </c>
      <c r="S571" s="243" t="e">
        <f t="shared" si="1521"/>
        <v>#DIV/0!</v>
      </c>
      <c r="T571" s="252">
        <v>0</v>
      </c>
      <c r="U571" s="252"/>
      <c r="V571" s="243" t="e">
        <f t="shared" si="1522"/>
        <v>#DIV/0!</v>
      </c>
      <c r="W571" s="252">
        <v>0</v>
      </c>
      <c r="X571" s="252"/>
      <c r="Y571" s="243" t="e">
        <f t="shared" si="1523"/>
        <v>#DIV/0!</v>
      </c>
      <c r="Z571" s="252">
        <v>22.3</v>
      </c>
      <c r="AA571" s="252">
        <v>80</v>
      </c>
      <c r="AB571" s="243">
        <f t="shared" si="588"/>
        <v>358.74439461883406</v>
      </c>
      <c r="AC571" s="252">
        <v>133.30000000000001</v>
      </c>
      <c r="AD571" s="252">
        <v>0</v>
      </c>
      <c r="AE571" s="243">
        <f t="shared" si="1524"/>
        <v>0</v>
      </c>
      <c r="AF571" s="252">
        <v>0</v>
      </c>
      <c r="AG571" s="252"/>
      <c r="AH571" s="243" t="e">
        <f t="shared" si="1537"/>
        <v>#DIV/0!</v>
      </c>
      <c r="AI571" s="252">
        <v>142.9</v>
      </c>
      <c r="AJ571" s="252">
        <v>0</v>
      </c>
      <c r="AK571" s="243">
        <f t="shared" si="1525"/>
        <v>0</v>
      </c>
      <c r="AL571" s="252">
        <f>11.8+235</f>
        <v>246.8</v>
      </c>
      <c r="AM571" s="252">
        <v>0</v>
      </c>
      <c r="AN571" s="243">
        <f t="shared" si="1526"/>
        <v>0</v>
      </c>
      <c r="AO571" s="252"/>
      <c r="AP571" s="252"/>
      <c r="AQ571" s="243" t="e">
        <f t="shared" si="1527"/>
        <v>#DIV/0!</v>
      </c>
      <c r="AR571" s="252"/>
    </row>
    <row r="572" spans="1:45" s="241" customFormat="1" ht="31.2">
      <c r="A572" s="318"/>
      <c r="B572" s="318"/>
      <c r="C572" s="317"/>
      <c r="D572" s="243" t="s">
        <v>288</v>
      </c>
      <c r="E572" s="243">
        <f t="shared" si="1632"/>
        <v>0</v>
      </c>
      <c r="F572" s="243">
        <f t="shared" si="1632"/>
        <v>0</v>
      </c>
      <c r="G572" s="243" t="e">
        <f t="shared" si="1415"/>
        <v>#DIV/0!</v>
      </c>
      <c r="H572" s="252">
        <v>0</v>
      </c>
      <c r="I572" s="252">
        <v>0</v>
      </c>
      <c r="J572" s="243" t="e">
        <f t="shared" si="1518"/>
        <v>#DIV/0!</v>
      </c>
      <c r="K572" s="252">
        <v>0</v>
      </c>
      <c r="L572" s="252">
        <v>0</v>
      </c>
      <c r="M572" s="243" t="e">
        <f t="shared" si="1519"/>
        <v>#DIV/0!</v>
      </c>
      <c r="N572" s="252">
        <v>0</v>
      </c>
      <c r="O572" s="252">
        <v>0</v>
      </c>
      <c r="P572" s="243" t="e">
        <f t="shared" si="1520"/>
        <v>#DIV/0!</v>
      </c>
      <c r="Q572" s="252">
        <v>0</v>
      </c>
      <c r="R572" s="252">
        <v>0</v>
      </c>
      <c r="S572" s="243" t="e">
        <f t="shared" si="1521"/>
        <v>#DIV/0!</v>
      </c>
      <c r="T572" s="252">
        <v>0</v>
      </c>
      <c r="U572" s="252"/>
      <c r="V572" s="243" t="e">
        <f t="shared" si="1522"/>
        <v>#DIV/0!</v>
      </c>
      <c r="W572" s="252">
        <v>0</v>
      </c>
      <c r="X572" s="252"/>
      <c r="Y572" s="243" t="e">
        <f t="shared" si="1523"/>
        <v>#DIV/0!</v>
      </c>
      <c r="Z572" s="252">
        <v>0</v>
      </c>
      <c r="AA572" s="252"/>
      <c r="AB572" s="243" t="e">
        <f t="shared" si="588"/>
        <v>#DIV/0!</v>
      </c>
      <c r="AC572" s="252">
        <v>0</v>
      </c>
      <c r="AD572" s="252"/>
      <c r="AE572" s="243" t="e">
        <f t="shared" si="1524"/>
        <v>#DIV/0!</v>
      </c>
      <c r="AF572" s="252">
        <v>0</v>
      </c>
      <c r="AG572" s="252"/>
      <c r="AH572" s="243" t="e">
        <f t="shared" si="1537"/>
        <v>#DIV/0!</v>
      </c>
      <c r="AI572" s="252">
        <v>0</v>
      </c>
      <c r="AJ572" s="252"/>
      <c r="AK572" s="243" t="e">
        <f t="shared" si="1525"/>
        <v>#DIV/0!</v>
      </c>
      <c r="AL572" s="252">
        <v>0</v>
      </c>
      <c r="AM572" s="252"/>
      <c r="AN572" s="243" t="e">
        <f t="shared" si="1526"/>
        <v>#DIV/0!</v>
      </c>
      <c r="AO572" s="252">
        <v>0</v>
      </c>
      <c r="AP572" s="252"/>
      <c r="AQ572" s="243" t="e">
        <f t="shared" si="1527"/>
        <v>#DIV/0!</v>
      </c>
      <c r="AR572" s="252"/>
      <c r="AS572" s="254"/>
    </row>
    <row r="573" spans="1:45" s="241" customFormat="1" ht="15.6">
      <c r="A573" s="318" t="s">
        <v>4</v>
      </c>
      <c r="B573" s="318" t="s">
        <v>367</v>
      </c>
      <c r="C573" s="317"/>
      <c r="D573" s="243" t="s">
        <v>287</v>
      </c>
      <c r="E573" s="243">
        <f>E574+E575+E576</f>
        <v>200</v>
      </c>
      <c r="F573" s="243">
        <f t="shared" ref="F573:AP573" si="1633">F574+F575+F576</f>
        <v>0</v>
      </c>
      <c r="G573" s="243">
        <f t="shared" si="1415"/>
        <v>0</v>
      </c>
      <c r="H573" s="243">
        <f t="shared" si="1633"/>
        <v>0</v>
      </c>
      <c r="I573" s="243">
        <f t="shared" si="1633"/>
        <v>0</v>
      </c>
      <c r="J573" s="243" t="e">
        <f t="shared" si="1518"/>
        <v>#DIV/0!</v>
      </c>
      <c r="K573" s="243">
        <f t="shared" ref="K573" si="1634">K574+K575+K576</f>
        <v>0</v>
      </c>
      <c r="L573" s="243">
        <f t="shared" si="1633"/>
        <v>0</v>
      </c>
      <c r="M573" s="243" t="e">
        <f t="shared" si="1519"/>
        <v>#DIV/0!</v>
      </c>
      <c r="N573" s="243">
        <f t="shared" ref="N573" si="1635">N574+N575+N576</f>
        <v>0</v>
      </c>
      <c r="O573" s="243">
        <f t="shared" si="1633"/>
        <v>0</v>
      </c>
      <c r="P573" s="243" t="e">
        <f t="shared" si="1520"/>
        <v>#DIV/0!</v>
      </c>
      <c r="Q573" s="243">
        <f t="shared" ref="Q573" si="1636">Q574+Q575+Q576</f>
        <v>0</v>
      </c>
      <c r="R573" s="243">
        <f t="shared" si="1633"/>
        <v>0</v>
      </c>
      <c r="S573" s="243" t="e">
        <f t="shared" si="1521"/>
        <v>#DIV/0!</v>
      </c>
      <c r="T573" s="243">
        <f t="shared" ref="T573" si="1637">T574+T575+T576</f>
        <v>0</v>
      </c>
      <c r="U573" s="243">
        <f t="shared" si="1633"/>
        <v>0</v>
      </c>
      <c r="V573" s="243" t="e">
        <f t="shared" si="1522"/>
        <v>#DIV/0!</v>
      </c>
      <c r="W573" s="243">
        <f t="shared" ref="W573" si="1638">W574+W575+W576</f>
        <v>0</v>
      </c>
      <c r="X573" s="243">
        <f t="shared" si="1633"/>
        <v>0</v>
      </c>
      <c r="Y573" s="243" t="e">
        <f t="shared" si="1523"/>
        <v>#DIV/0!</v>
      </c>
      <c r="Z573" s="243">
        <f t="shared" ref="Z573" si="1639">Z574+Z575+Z576</f>
        <v>0</v>
      </c>
      <c r="AA573" s="243">
        <f t="shared" si="1633"/>
        <v>0</v>
      </c>
      <c r="AB573" s="243" t="e">
        <f t="shared" si="588"/>
        <v>#DIV/0!</v>
      </c>
      <c r="AC573" s="243">
        <f t="shared" ref="AC573" si="1640">AC574+AC575+AC576</f>
        <v>0</v>
      </c>
      <c r="AD573" s="243">
        <f t="shared" si="1633"/>
        <v>0</v>
      </c>
      <c r="AE573" s="243" t="e">
        <f t="shared" si="1524"/>
        <v>#DIV/0!</v>
      </c>
      <c r="AF573" s="243">
        <f t="shared" ref="AF573" si="1641">AF574+AF575+AF576</f>
        <v>0</v>
      </c>
      <c r="AG573" s="243">
        <f t="shared" si="1633"/>
        <v>0</v>
      </c>
      <c r="AH573" s="243" t="e">
        <f t="shared" si="1537"/>
        <v>#DIV/0!</v>
      </c>
      <c r="AI573" s="243">
        <f t="shared" ref="AI573" si="1642">AI574+AI575+AI576</f>
        <v>113.9</v>
      </c>
      <c r="AJ573" s="243">
        <f t="shared" si="1633"/>
        <v>0</v>
      </c>
      <c r="AK573" s="243">
        <f t="shared" si="1525"/>
        <v>0</v>
      </c>
      <c r="AL573" s="243">
        <f t="shared" ref="AL573" si="1643">AL574+AL575+AL576</f>
        <v>45</v>
      </c>
      <c r="AM573" s="243">
        <f t="shared" si="1633"/>
        <v>0</v>
      </c>
      <c r="AN573" s="243">
        <f t="shared" si="1526"/>
        <v>0</v>
      </c>
      <c r="AO573" s="243">
        <f t="shared" ref="AO573" si="1644">AO574+AO575+AO576</f>
        <v>41.1</v>
      </c>
      <c r="AP573" s="243">
        <f t="shared" si="1633"/>
        <v>0</v>
      </c>
      <c r="AQ573" s="243">
        <f t="shared" si="1527"/>
        <v>0</v>
      </c>
      <c r="AR573" s="252"/>
      <c r="AS573" s="254"/>
    </row>
    <row r="574" spans="1:45" s="241" customFormat="1" ht="31.2">
      <c r="A574" s="318"/>
      <c r="B574" s="318"/>
      <c r="C574" s="317"/>
      <c r="D574" s="243" t="s">
        <v>2</v>
      </c>
      <c r="E574" s="243">
        <f t="shared" ref="E574:F576" si="1645">H574+K574+N574+Q574+T574+W574+Z574+AC574+AF574+AI574+AL574+AO574</f>
        <v>0</v>
      </c>
      <c r="F574" s="243">
        <f t="shared" si="1645"/>
        <v>0</v>
      </c>
      <c r="G574" s="243" t="e">
        <f t="shared" si="1415"/>
        <v>#DIV/0!</v>
      </c>
      <c r="H574" s="252">
        <v>0</v>
      </c>
      <c r="I574" s="252">
        <v>0</v>
      </c>
      <c r="J574" s="243" t="e">
        <f t="shared" si="1518"/>
        <v>#DIV/0!</v>
      </c>
      <c r="K574" s="252">
        <v>0</v>
      </c>
      <c r="L574" s="252">
        <v>0</v>
      </c>
      <c r="M574" s="243" t="e">
        <f t="shared" si="1519"/>
        <v>#DIV/0!</v>
      </c>
      <c r="N574" s="252">
        <v>0</v>
      </c>
      <c r="O574" s="252">
        <v>0</v>
      </c>
      <c r="P574" s="243" t="e">
        <f t="shared" si="1520"/>
        <v>#DIV/0!</v>
      </c>
      <c r="Q574" s="252">
        <v>0</v>
      </c>
      <c r="R574" s="252">
        <v>0</v>
      </c>
      <c r="S574" s="243" t="e">
        <f t="shared" si="1521"/>
        <v>#DIV/0!</v>
      </c>
      <c r="T574" s="252">
        <v>0</v>
      </c>
      <c r="U574" s="252"/>
      <c r="V574" s="243" t="e">
        <f t="shared" si="1522"/>
        <v>#DIV/0!</v>
      </c>
      <c r="W574" s="252">
        <v>0</v>
      </c>
      <c r="X574" s="252"/>
      <c r="Y574" s="243" t="e">
        <f t="shared" si="1523"/>
        <v>#DIV/0!</v>
      </c>
      <c r="Z574" s="252">
        <v>0</v>
      </c>
      <c r="AA574" s="252"/>
      <c r="AB574" s="243" t="e">
        <f t="shared" si="588"/>
        <v>#DIV/0!</v>
      </c>
      <c r="AC574" s="252">
        <v>0</v>
      </c>
      <c r="AD574" s="252"/>
      <c r="AE574" s="243" t="e">
        <f t="shared" si="1524"/>
        <v>#DIV/0!</v>
      </c>
      <c r="AF574" s="252">
        <v>0</v>
      </c>
      <c r="AG574" s="252"/>
      <c r="AH574" s="243" t="e">
        <f t="shared" si="1537"/>
        <v>#DIV/0!</v>
      </c>
      <c r="AI574" s="252">
        <v>0</v>
      </c>
      <c r="AJ574" s="252"/>
      <c r="AK574" s="243" t="e">
        <f t="shared" si="1525"/>
        <v>#DIV/0!</v>
      </c>
      <c r="AL574" s="252">
        <v>0</v>
      </c>
      <c r="AM574" s="252"/>
      <c r="AN574" s="243" t="e">
        <f t="shared" si="1526"/>
        <v>#DIV/0!</v>
      </c>
      <c r="AO574" s="252">
        <v>0</v>
      </c>
      <c r="AP574" s="252"/>
      <c r="AQ574" s="243" t="e">
        <f t="shared" si="1527"/>
        <v>#DIV/0!</v>
      </c>
      <c r="AR574" s="252"/>
      <c r="AS574" s="254"/>
    </row>
    <row r="575" spans="1:45" s="241" customFormat="1" ht="15.6">
      <c r="A575" s="318"/>
      <c r="B575" s="318"/>
      <c r="C575" s="317"/>
      <c r="D575" s="243" t="s">
        <v>43</v>
      </c>
      <c r="E575" s="243">
        <f t="shared" si="1645"/>
        <v>200</v>
      </c>
      <c r="F575" s="243">
        <f>I575+L575+O575+R575+U575+X575+AA575+AD575+AG575+AJ575+AM575+AP575</f>
        <v>0</v>
      </c>
      <c r="G575" s="243">
        <f t="shared" si="1415"/>
        <v>0</v>
      </c>
      <c r="H575" s="252">
        <v>0</v>
      </c>
      <c r="I575" s="252">
        <v>0</v>
      </c>
      <c r="J575" s="243" t="e">
        <f t="shared" si="1518"/>
        <v>#DIV/0!</v>
      </c>
      <c r="K575" s="252">
        <v>0</v>
      </c>
      <c r="L575" s="252">
        <v>0</v>
      </c>
      <c r="M575" s="243" t="e">
        <f t="shared" si="1519"/>
        <v>#DIV/0!</v>
      </c>
      <c r="N575" s="252">
        <v>0</v>
      </c>
      <c r="O575" s="252">
        <v>0</v>
      </c>
      <c r="P575" s="243" t="e">
        <f t="shared" si="1520"/>
        <v>#DIV/0!</v>
      </c>
      <c r="Q575" s="252">
        <v>0</v>
      </c>
      <c r="R575" s="252">
        <v>0</v>
      </c>
      <c r="S575" s="243" t="e">
        <f t="shared" si="1521"/>
        <v>#DIV/0!</v>
      </c>
      <c r="T575" s="252">
        <v>0</v>
      </c>
      <c r="U575" s="252"/>
      <c r="V575" s="243" t="e">
        <f t="shared" si="1522"/>
        <v>#DIV/0!</v>
      </c>
      <c r="W575" s="252">
        <v>0</v>
      </c>
      <c r="X575" s="252"/>
      <c r="Y575" s="243" t="e">
        <f t="shared" si="1523"/>
        <v>#DIV/0!</v>
      </c>
      <c r="Z575" s="252">
        <v>0</v>
      </c>
      <c r="AA575" s="252">
        <v>0</v>
      </c>
      <c r="AB575" s="243" t="e">
        <f t="shared" si="588"/>
        <v>#DIV/0!</v>
      </c>
      <c r="AC575" s="252">
        <v>0</v>
      </c>
      <c r="AD575" s="252"/>
      <c r="AE575" s="243" t="e">
        <f t="shared" si="1524"/>
        <v>#DIV/0!</v>
      </c>
      <c r="AF575" s="252">
        <v>0</v>
      </c>
      <c r="AG575" s="252"/>
      <c r="AH575" s="243" t="e">
        <f t="shared" si="1537"/>
        <v>#DIV/0!</v>
      </c>
      <c r="AI575" s="252">
        <v>113.9</v>
      </c>
      <c r="AJ575" s="252">
        <v>0</v>
      </c>
      <c r="AK575" s="243">
        <f t="shared" si="1525"/>
        <v>0</v>
      </c>
      <c r="AL575" s="252">
        <v>45</v>
      </c>
      <c r="AM575" s="252">
        <v>0</v>
      </c>
      <c r="AN575" s="243">
        <f t="shared" si="1526"/>
        <v>0</v>
      </c>
      <c r="AO575" s="252">
        <v>41.1</v>
      </c>
      <c r="AP575" s="252"/>
      <c r="AQ575" s="243">
        <f t="shared" si="1527"/>
        <v>0</v>
      </c>
      <c r="AR575" s="252"/>
      <c r="AS575" s="254"/>
    </row>
    <row r="576" spans="1:45" s="241" customFormat="1" ht="31.2">
      <c r="A576" s="318"/>
      <c r="B576" s="318"/>
      <c r="C576" s="317"/>
      <c r="D576" s="243" t="s">
        <v>288</v>
      </c>
      <c r="E576" s="243">
        <f t="shared" si="1645"/>
        <v>0</v>
      </c>
      <c r="F576" s="243">
        <f t="shared" si="1645"/>
        <v>0</v>
      </c>
      <c r="G576" s="243" t="e">
        <f t="shared" si="1415"/>
        <v>#DIV/0!</v>
      </c>
      <c r="H576" s="252">
        <v>0</v>
      </c>
      <c r="I576" s="252">
        <v>0</v>
      </c>
      <c r="J576" s="243" t="e">
        <f t="shared" si="1518"/>
        <v>#DIV/0!</v>
      </c>
      <c r="K576" s="252">
        <v>0</v>
      </c>
      <c r="L576" s="252">
        <v>0</v>
      </c>
      <c r="M576" s="243" t="e">
        <f t="shared" si="1519"/>
        <v>#DIV/0!</v>
      </c>
      <c r="N576" s="252">
        <v>0</v>
      </c>
      <c r="O576" s="252">
        <v>0</v>
      </c>
      <c r="P576" s="243" t="e">
        <f t="shared" si="1520"/>
        <v>#DIV/0!</v>
      </c>
      <c r="Q576" s="252">
        <v>0</v>
      </c>
      <c r="R576" s="252">
        <v>0</v>
      </c>
      <c r="S576" s="243" t="e">
        <f t="shared" si="1521"/>
        <v>#DIV/0!</v>
      </c>
      <c r="T576" s="252">
        <v>0</v>
      </c>
      <c r="U576" s="252"/>
      <c r="V576" s="243" t="e">
        <f t="shared" si="1522"/>
        <v>#DIV/0!</v>
      </c>
      <c r="W576" s="252">
        <v>0</v>
      </c>
      <c r="X576" s="252"/>
      <c r="Y576" s="243" t="e">
        <f t="shared" si="1523"/>
        <v>#DIV/0!</v>
      </c>
      <c r="Z576" s="252">
        <v>0</v>
      </c>
      <c r="AA576" s="252"/>
      <c r="AB576" s="243" t="e">
        <f t="shared" si="588"/>
        <v>#DIV/0!</v>
      </c>
      <c r="AC576" s="252">
        <v>0</v>
      </c>
      <c r="AD576" s="252"/>
      <c r="AE576" s="243" t="e">
        <f t="shared" si="1524"/>
        <v>#DIV/0!</v>
      </c>
      <c r="AF576" s="252">
        <v>0</v>
      </c>
      <c r="AG576" s="252"/>
      <c r="AH576" s="243" t="e">
        <f t="shared" si="1537"/>
        <v>#DIV/0!</v>
      </c>
      <c r="AI576" s="252">
        <v>0</v>
      </c>
      <c r="AJ576" s="252"/>
      <c r="AK576" s="243" t="e">
        <f t="shared" si="1525"/>
        <v>#DIV/0!</v>
      </c>
      <c r="AL576" s="252">
        <v>0</v>
      </c>
      <c r="AM576" s="252"/>
      <c r="AN576" s="243" t="e">
        <f t="shared" si="1526"/>
        <v>#DIV/0!</v>
      </c>
      <c r="AO576" s="252">
        <v>0</v>
      </c>
      <c r="AP576" s="252"/>
      <c r="AQ576" s="243" t="e">
        <f t="shared" si="1527"/>
        <v>#DIV/0!</v>
      </c>
      <c r="AR576" s="252"/>
      <c r="AS576" s="254"/>
    </row>
    <row r="577" spans="1:45" s="241" customFormat="1" ht="15.6">
      <c r="A577" s="318" t="s">
        <v>5</v>
      </c>
      <c r="B577" s="318" t="s">
        <v>368</v>
      </c>
      <c r="C577" s="317"/>
      <c r="D577" s="243" t="s">
        <v>287</v>
      </c>
      <c r="E577" s="243">
        <f>E578+E579+E580</f>
        <v>153.69999999999999</v>
      </c>
      <c r="F577" s="243">
        <f t="shared" ref="F577:AP577" si="1646">F578+F579+F580</f>
        <v>15</v>
      </c>
      <c r="G577" s="243">
        <f t="shared" si="1415"/>
        <v>9.7592713077423561</v>
      </c>
      <c r="H577" s="243">
        <f t="shared" si="1646"/>
        <v>0</v>
      </c>
      <c r="I577" s="243">
        <f t="shared" si="1646"/>
        <v>0</v>
      </c>
      <c r="J577" s="243" t="e">
        <f t="shared" si="1518"/>
        <v>#DIV/0!</v>
      </c>
      <c r="K577" s="243">
        <f t="shared" ref="K577" si="1647">K578+K579+K580</f>
        <v>0</v>
      </c>
      <c r="L577" s="243">
        <f t="shared" si="1646"/>
        <v>0</v>
      </c>
      <c r="M577" s="243" t="e">
        <f t="shared" si="1519"/>
        <v>#DIV/0!</v>
      </c>
      <c r="N577" s="243">
        <f t="shared" ref="N577" si="1648">N578+N579+N580</f>
        <v>0</v>
      </c>
      <c r="O577" s="243">
        <f t="shared" si="1646"/>
        <v>0</v>
      </c>
      <c r="P577" s="243" t="e">
        <f t="shared" si="1520"/>
        <v>#DIV/0!</v>
      </c>
      <c r="Q577" s="243">
        <f t="shared" ref="Q577" si="1649">Q578+Q579+Q580</f>
        <v>0</v>
      </c>
      <c r="R577" s="243">
        <f t="shared" si="1646"/>
        <v>0</v>
      </c>
      <c r="S577" s="243" t="e">
        <f t="shared" si="1521"/>
        <v>#DIV/0!</v>
      </c>
      <c r="T577" s="243">
        <f t="shared" ref="T577" si="1650">T578+T579+T580</f>
        <v>98.5</v>
      </c>
      <c r="U577" s="243">
        <f t="shared" si="1646"/>
        <v>0</v>
      </c>
      <c r="V577" s="243">
        <f t="shared" si="1522"/>
        <v>0</v>
      </c>
      <c r="W577" s="243">
        <f t="shared" ref="W577" si="1651">W578+W579+W580</f>
        <v>36.6</v>
      </c>
      <c r="X577" s="243">
        <f t="shared" si="1646"/>
        <v>15</v>
      </c>
      <c r="Y577" s="243">
        <f t="shared" si="1523"/>
        <v>40.983606557377051</v>
      </c>
      <c r="Z577" s="243">
        <f t="shared" ref="Z577" si="1652">Z578+Z579+Z580</f>
        <v>0</v>
      </c>
      <c r="AA577" s="243">
        <f t="shared" si="1646"/>
        <v>0</v>
      </c>
      <c r="AB577" s="243" t="e">
        <f t="shared" si="588"/>
        <v>#DIV/0!</v>
      </c>
      <c r="AC577" s="243">
        <f t="shared" ref="AC577" si="1653">AC578+AC579+AC580</f>
        <v>0</v>
      </c>
      <c r="AD577" s="243">
        <f t="shared" si="1646"/>
        <v>0</v>
      </c>
      <c r="AE577" s="243" t="e">
        <f t="shared" si="1524"/>
        <v>#DIV/0!</v>
      </c>
      <c r="AF577" s="243">
        <f t="shared" ref="AF577" si="1654">AF578+AF579+AF580</f>
        <v>0</v>
      </c>
      <c r="AG577" s="243">
        <f t="shared" si="1646"/>
        <v>0</v>
      </c>
      <c r="AH577" s="243" t="e">
        <f t="shared" si="1537"/>
        <v>#DIV/0!</v>
      </c>
      <c r="AI577" s="243">
        <f t="shared" ref="AI577" si="1655">AI578+AI579+AI580</f>
        <v>0</v>
      </c>
      <c r="AJ577" s="243">
        <f t="shared" si="1646"/>
        <v>0</v>
      </c>
      <c r="AK577" s="243" t="e">
        <f t="shared" si="1525"/>
        <v>#DIV/0!</v>
      </c>
      <c r="AL577" s="243">
        <f t="shared" ref="AL577" si="1656">AL578+AL579+AL580</f>
        <v>0</v>
      </c>
      <c r="AM577" s="243">
        <f t="shared" si="1646"/>
        <v>0</v>
      </c>
      <c r="AN577" s="243" t="e">
        <f t="shared" si="1526"/>
        <v>#DIV/0!</v>
      </c>
      <c r="AO577" s="243">
        <f t="shared" ref="AO577" si="1657">AO578+AO579+AO580</f>
        <v>18.600000000000001</v>
      </c>
      <c r="AP577" s="243">
        <f t="shared" si="1646"/>
        <v>0</v>
      </c>
      <c r="AQ577" s="243">
        <f t="shared" si="1527"/>
        <v>0</v>
      </c>
      <c r="AR577" s="252"/>
      <c r="AS577" s="254"/>
    </row>
    <row r="578" spans="1:45" s="241" customFormat="1" ht="31.2">
      <c r="A578" s="318"/>
      <c r="B578" s="318"/>
      <c r="C578" s="317"/>
      <c r="D578" s="243" t="s">
        <v>2</v>
      </c>
      <c r="E578" s="243">
        <f t="shared" ref="E578:F580" si="1658">H578+K578+N578+Q578+T578+W578+Z578+AC578+AF578+AI578+AL578+AO578</f>
        <v>0</v>
      </c>
      <c r="F578" s="243">
        <f t="shared" si="1658"/>
        <v>0</v>
      </c>
      <c r="G578" s="243" t="e">
        <f t="shared" si="1415"/>
        <v>#DIV/0!</v>
      </c>
      <c r="H578" s="252">
        <v>0</v>
      </c>
      <c r="I578" s="252">
        <v>0</v>
      </c>
      <c r="J578" s="243" t="e">
        <f t="shared" si="1518"/>
        <v>#DIV/0!</v>
      </c>
      <c r="K578" s="252">
        <v>0</v>
      </c>
      <c r="L578" s="252">
        <v>0</v>
      </c>
      <c r="M578" s="243" t="e">
        <f t="shared" si="1519"/>
        <v>#DIV/0!</v>
      </c>
      <c r="N578" s="252">
        <v>0</v>
      </c>
      <c r="O578" s="252">
        <v>0</v>
      </c>
      <c r="P578" s="243" t="e">
        <f t="shared" si="1520"/>
        <v>#DIV/0!</v>
      </c>
      <c r="Q578" s="252">
        <v>0</v>
      </c>
      <c r="R578" s="252">
        <v>0</v>
      </c>
      <c r="S578" s="243" t="e">
        <f t="shared" si="1521"/>
        <v>#DIV/0!</v>
      </c>
      <c r="T578" s="252">
        <v>0</v>
      </c>
      <c r="U578" s="252"/>
      <c r="V578" s="243" t="e">
        <f t="shared" si="1522"/>
        <v>#DIV/0!</v>
      </c>
      <c r="W578" s="252">
        <v>0</v>
      </c>
      <c r="X578" s="252"/>
      <c r="Y578" s="243" t="e">
        <f t="shared" si="1523"/>
        <v>#DIV/0!</v>
      </c>
      <c r="Z578" s="252">
        <v>0</v>
      </c>
      <c r="AA578" s="252"/>
      <c r="AB578" s="243" t="e">
        <f t="shared" si="588"/>
        <v>#DIV/0!</v>
      </c>
      <c r="AC578" s="252">
        <v>0</v>
      </c>
      <c r="AD578" s="252"/>
      <c r="AE578" s="243" t="e">
        <f t="shared" si="1524"/>
        <v>#DIV/0!</v>
      </c>
      <c r="AF578" s="252">
        <v>0</v>
      </c>
      <c r="AG578" s="252"/>
      <c r="AH578" s="243" t="e">
        <f t="shared" si="1537"/>
        <v>#DIV/0!</v>
      </c>
      <c r="AI578" s="252">
        <v>0</v>
      </c>
      <c r="AJ578" s="252"/>
      <c r="AK578" s="243" t="e">
        <f t="shared" si="1525"/>
        <v>#DIV/0!</v>
      </c>
      <c r="AL578" s="252">
        <v>0</v>
      </c>
      <c r="AM578" s="252"/>
      <c r="AN578" s="243" t="e">
        <f t="shared" si="1526"/>
        <v>#DIV/0!</v>
      </c>
      <c r="AO578" s="252">
        <v>0</v>
      </c>
      <c r="AP578" s="252"/>
      <c r="AQ578" s="243" t="e">
        <f t="shared" si="1527"/>
        <v>#DIV/0!</v>
      </c>
      <c r="AR578" s="252"/>
      <c r="AS578" s="254"/>
    </row>
    <row r="579" spans="1:45" s="241" customFormat="1" ht="15.6">
      <c r="A579" s="318"/>
      <c r="B579" s="318"/>
      <c r="C579" s="317"/>
      <c r="D579" s="243" t="s">
        <v>43</v>
      </c>
      <c r="E579" s="243">
        <f t="shared" si="1658"/>
        <v>153.69999999999999</v>
      </c>
      <c r="F579" s="243">
        <f t="shared" si="1658"/>
        <v>15</v>
      </c>
      <c r="G579" s="243">
        <f t="shared" si="1415"/>
        <v>9.7592713077423561</v>
      </c>
      <c r="H579" s="252">
        <v>0</v>
      </c>
      <c r="I579" s="252">
        <v>0</v>
      </c>
      <c r="J579" s="243" t="e">
        <f t="shared" si="1518"/>
        <v>#DIV/0!</v>
      </c>
      <c r="K579" s="252">
        <v>0</v>
      </c>
      <c r="L579" s="252">
        <v>0</v>
      </c>
      <c r="M579" s="243" t="e">
        <f t="shared" si="1519"/>
        <v>#DIV/0!</v>
      </c>
      <c r="N579" s="252">
        <v>0</v>
      </c>
      <c r="O579" s="252">
        <v>0</v>
      </c>
      <c r="P579" s="243" t="e">
        <f t="shared" si="1520"/>
        <v>#DIV/0!</v>
      </c>
      <c r="Q579" s="252">
        <v>0</v>
      </c>
      <c r="R579" s="252">
        <v>0</v>
      </c>
      <c r="S579" s="243" t="e">
        <f t="shared" si="1521"/>
        <v>#DIV/0!</v>
      </c>
      <c r="T579" s="252">
        <v>98.5</v>
      </c>
      <c r="U579" s="252">
        <v>0</v>
      </c>
      <c r="V579" s="243">
        <f t="shared" si="1522"/>
        <v>0</v>
      </c>
      <c r="W579" s="252">
        <v>36.6</v>
      </c>
      <c r="X579" s="252">
        <v>15</v>
      </c>
      <c r="Y579" s="243">
        <f t="shared" si="1523"/>
        <v>40.983606557377051</v>
      </c>
      <c r="Z579" s="252">
        <v>0</v>
      </c>
      <c r="AA579" s="252">
        <v>0</v>
      </c>
      <c r="AB579" s="243" t="e">
        <f t="shared" si="588"/>
        <v>#DIV/0!</v>
      </c>
      <c r="AC579" s="252">
        <v>0</v>
      </c>
      <c r="AD579" s="252"/>
      <c r="AE579" s="243" t="e">
        <f t="shared" si="1524"/>
        <v>#DIV/0!</v>
      </c>
      <c r="AF579" s="252">
        <v>0</v>
      </c>
      <c r="AG579" s="252">
        <v>0</v>
      </c>
      <c r="AH579" s="243" t="e">
        <f t="shared" si="1537"/>
        <v>#DIV/0!</v>
      </c>
      <c r="AI579" s="252">
        <v>0</v>
      </c>
      <c r="AJ579" s="252">
        <v>0</v>
      </c>
      <c r="AK579" s="243" t="e">
        <f t="shared" si="1525"/>
        <v>#DIV/0!</v>
      </c>
      <c r="AL579" s="252">
        <v>0</v>
      </c>
      <c r="AM579" s="252">
        <v>0</v>
      </c>
      <c r="AN579" s="243" t="e">
        <f t="shared" si="1526"/>
        <v>#DIV/0!</v>
      </c>
      <c r="AO579" s="252">
        <f>39.6-21</f>
        <v>18.600000000000001</v>
      </c>
      <c r="AP579" s="252"/>
      <c r="AQ579" s="243">
        <f t="shared" si="1527"/>
        <v>0</v>
      </c>
      <c r="AR579" s="252"/>
      <c r="AS579" s="254"/>
    </row>
    <row r="580" spans="1:45" s="241" customFormat="1" ht="31.2">
      <c r="A580" s="318"/>
      <c r="B580" s="318"/>
      <c r="C580" s="317"/>
      <c r="D580" s="243" t="s">
        <v>288</v>
      </c>
      <c r="E580" s="243">
        <f t="shared" si="1658"/>
        <v>0</v>
      </c>
      <c r="F580" s="243">
        <f t="shared" si="1658"/>
        <v>0</v>
      </c>
      <c r="G580" s="243" t="e">
        <f t="shared" si="1415"/>
        <v>#DIV/0!</v>
      </c>
      <c r="H580" s="252">
        <v>0</v>
      </c>
      <c r="I580" s="252">
        <v>0</v>
      </c>
      <c r="J580" s="243" t="e">
        <f t="shared" si="1518"/>
        <v>#DIV/0!</v>
      </c>
      <c r="K580" s="252">
        <v>0</v>
      </c>
      <c r="L580" s="252">
        <v>0</v>
      </c>
      <c r="M580" s="243" t="e">
        <f t="shared" si="1519"/>
        <v>#DIV/0!</v>
      </c>
      <c r="N580" s="252">
        <v>0</v>
      </c>
      <c r="O580" s="252">
        <v>0</v>
      </c>
      <c r="P580" s="243" t="e">
        <f t="shared" si="1520"/>
        <v>#DIV/0!</v>
      </c>
      <c r="Q580" s="252">
        <v>0</v>
      </c>
      <c r="R580" s="252">
        <v>0</v>
      </c>
      <c r="S580" s="243" t="e">
        <f t="shared" si="1521"/>
        <v>#DIV/0!</v>
      </c>
      <c r="T580" s="252">
        <v>0</v>
      </c>
      <c r="U580" s="252"/>
      <c r="V580" s="243" t="e">
        <f t="shared" si="1522"/>
        <v>#DIV/0!</v>
      </c>
      <c r="W580" s="252">
        <v>0</v>
      </c>
      <c r="X580" s="252"/>
      <c r="Y580" s="243" t="e">
        <f t="shared" si="1523"/>
        <v>#DIV/0!</v>
      </c>
      <c r="Z580" s="252">
        <v>0</v>
      </c>
      <c r="AA580" s="252"/>
      <c r="AB580" s="243" t="e">
        <f t="shared" si="588"/>
        <v>#DIV/0!</v>
      </c>
      <c r="AC580" s="252">
        <v>0</v>
      </c>
      <c r="AD580" s="252"/>
      <c r="AE580" s="243" t="e">
        <f t="shared" si="1524"/>
        <v>#DIV/0!</v>
      </c>
      <c r="AF580" s="252">
        <v>0</v>
      </c>
      <c r="AG580" s="252"/>
      <c r="AH580" s="243" t="e">
        <f t="shared" si="1537"/>
        <v>#DIV/0!</v>
      </c>
      <c r="AI580" s="252">
        <v>0</v>
      </c>
      <c r="AJ580" s="252"/>
      <c r="AK580" s="243" t="e">
        <f t="shared" si="1525"/>
        <v>#DIV/0!</v>
      </c>
      <c r="AL580" s="252">
        <v>0</v>
      </c>
      <c r="AM580" s="252"/>
      <c r="AN580" s="243" t="e">
        <f t="shared" si="1526"/>
        <v>#DIV/0!</v>
      </c>
      <c r="AO580" s="252">
        <v>0</v>
      </c>
      <c r="AP580" s="252"/>
      <c r="AQ580" s="243" t="e">
        <f t="shared" si="1527"/>
        <v>#DIV/0!</v>
      </c>
      <c r="AR580" s="252"/>
      <c r="AS580" s="254"/>
    </row>
    <row r="581" spans="1:45" s="241" customFormat="1" ht="15.6">
      <c r="A581" s="318" t="s">
        <v>9</v>
      </c>
      <c r="B581" s="318" t="s">
        <v>369</v>
      </c>
      <c r="C581" s="317"/>
      <c r="D581" s="243" t="s">
        <v>287</v>
      </c>
      <c r="E581" s="243">
        <f>E582+E583+E584</f>
        <v>168.7</v>
      </c>
      <c r="F581" s="243">
        <f t="shared" ref="F581:AP581" si="1659">F582+F583+F584</f>
        <v>0</v>
      </c>
      <c r="G581" s="243">
        <f t="shared" si="1415"/>
        <v>0</v>
      </c>
      <c r="H581" s="243">
        <f t="shared" si="1659"/>
        <v>0</v>
      </c>
      <c r="I581" s="243">
        <f t="shared" si="1659"/>
        <v>0</v>
      </c>
      <c r="J581" s="243" t="e">
        <f t="shared" si="1518"/>
        <v>#DIV/0!</v>
      </c>
      <c r="K581" s="243">
        <f t="shared" ref="K581" si="1660">K582+K583+K584</f>
        <v>0</v>
      </c>
      <c r="L581" s="243">
        <f t="shared" si="1659"/>
        <v>0</v>
      </c>
      <c r="M581" s="243" t="e">
        <f t="shared" si="1519"/>
        <v>#DIV/0!</v>
      </c>
      <c r="N581" s="243">
        <f t="shared" ref="N581" si="1661">N582+N583+N584</f>
        <v>0</v>
      </c>
      <c r="O581" s="243">
        <f t="shared" si="1659"/>
        <v>0</v>
      </c>
      <c r="P581" s="243" t="e">
        <f t="shared" si="1520"/>
        <v>#DIV/0!</v>
      </c>
      <c r="Q581" s="243">
        <f t="shared" ref="Q581" si="1662">Q582+Q583+Q584</f>
        <v>0</v>
      </c>
      <c r="R581" s="243">
        <f t="shared" si="1659"/>
        <v>0</v>
      </c>
      <c r="S581" s="243" t="e">
        <f t="shared" si="1521"/>
        <v>#DIV/0!</v>
      </c>
      <c r="T581" s="243">
        <f t="shared" ref="T581" si="1663">T582+T583+T584</f>
        <v>0</v>
      </c>
      <c r="U581" s="243">
        <f t="shared" si="1659"/>
        <v>0</v>
      </c>
      <c r="V581" s="243" t="e">
        <f t="shared" si="1522"/>
        <v>#DIV/0!</v>
      </c>
      <c r="W581" s="243">
        <f t="shared" ref="W581" si="1664">W582+W583+W584</f>
        <v>0</v>
      </c>
      <c r="X581" s="243">
        <f t="shared" si="1659"/>
        <v>0</v>
      </c>
      <c r="Y581" s="243" t="e">
        <f t="shared" si="1523"/>
        <v>#DIV/0!</v>
      </c>
      <c r="Z581" s="243">
        <f t="shared" ref="Z581" si="1665">Z582+Z583+Z584</f>
        <v>15.7</v>
      </c>
      <c r="AA581" s="243">
        <f t="shared" si="1659"/>
        <v>0</v>
      </c>
      <c r="AB581" s="243">
        <f t="shared" si="588"/>
        <v>0</v>
      </c>
      <c r="AC581" s="243">
        <f t="shared" ref="AC581" si="1666">AC582+AC583+AC584</f>
        <v>0</v>
      </c>
      <c r="AD581" s="243">
        <f t="shared" si="1659"/>
        <v>0</v>
      </c>
      <c r="AE581" s="243" t="e">
        <f t="shared" si="1524"/>
        <v>#DIV/0!</v>
      </c>
      <c r="AF581" s="243">
        <f t="shared" ref="AF581" si="1667">AF582+AF583+AF584</f>
        <v>0</v>
      </c>
      <c r="AG581" s="243">
        <f t="shared" si="1659"/>
        <v>0</v>
      </c>
      <c r="AH581" s="243" t="e">
        <f t="shared" si="1537"/>
        <v>#DIV/0!</v>
      </c>
      <c r="AI581" s="243">
        <f t="shared" ref="AI581" si="1668">AI582+AI583+AI584</f>
        <v>0</v>
      </c>
      <c r="AJ581" s="243">
        <f t="shared" si="1659"/>
        <v>0</v>
      </c>
      <c r="AK581" s="243" t="e">
        <f t="shared" si="1525"/>
        <v>#DIV/0!</v>
      </c>
      <c r="AL581" s="243">
        <f t="shared" ref="AL581" si="1669">AL582+AL583+AL584</f>
        <v>50</v>
      </c>
      <c r="AM581" s="243">
        <f t="shared" si="1659"/>
        <v>0</v>
      </c>
      <c r="AN581" s="243">
        <f t="shared" si="1526"/>
        <v>0</v>
      </c>
      <c r="AO581" s="243">
        <f t="shared" ref="AO581" si="1670">AO582+AO583+AO584</f>
        <v>103</v>
      </c>
      <c r="AP581" s="243">
        <f t="shared" si="1659"/>
        <v>0</v>
      </c>
      <c r="AQ581" s="243">
        <f t="shared" si="1527"/>
        <v>0</v>
      </c>
      <c r="AR581" s="252"/>
      <c r="AS581" s="254"/>
    </row>
    <row r="582" spans="1:45" s="241" customFormat="1" ht="31.2">
      <c r="A582" s="318"/>
      <c r="B582" s="318"/>
      <c r="C582" s="317"/>
      <c r="D582" s="243" t="s">
        <v>2</v>
      </c>
      <c r="E582" s="243">
        <f t="shared" ref="E582:F584" si="1671">H582+K582+N582+Q582+T582+W582+Z582+AC582+AF582+AI582+AL582+AO582</f>
        <v>0</v>
      </c>
      <c r="F582" s="243">
        <f t="shared" si="1671"/>
        <v>0</v>
      </c>
      <c r="G582" s="243" t="e">
        <f t="shared" si="1415"/>
        <v>#DIV/0!</v>
      </c>
      <c r="H582" s="252">
        <v>0</v>
      </c>
      <c r="I582" s="252">
        <v>0</v>
      </c>
      <c r="J582" s="243" t="e">
        <f t="shared" si="1518"/>
        <v>#DIV/0!</v>
      </c>
      <c r="K582" s="252">
        <v>0</v>
      </c>
      <c r="L582" s="252">
        <v>0</v>
      </c>
      <c r="M582" s="243" t="e">
        <f t="shared" si="1519"/>
        <v>#DIV/0!</v>
      </c>
      <c r="N582" s="252">
        <v>0</v>
      </c>
      <c r="O582" s="252">
        <v>0</v>
      </c>
      <c r="P582" s="243" t="e">
        <f t="shared" si="1520"/>
        <v>#DIV/0!</v>
      </c>
      <c r="Q582" s="252">
        <v>0</v>
      </c>
      <c r="R582" s="252">
        <v>0</v>
      </c>
      <c r="S582" s="243" t="e">
        <f t="shared" si="1521"/>
        <v>#DIV/0!</v>
      </c>
      <c r="T582" s="252">
        <v>0</v>
      </c>
      <c r="U582" s="252"/>
      <c r="V582" s="243" t="e">
        <f t="shared" si="1522"/>
        <v>#DIV/0!</v>
      </c>
      <c r="W582" s="252">
        <v>0</v>
      </c>
      <c r="X582" s="252"/>
      <c r="Y582" s="243" t="e">
        <f t="shared" si="1523"/>
        <v>#DIV/0!</v>
      </c>
      <c r="Z582" s="252">
        <v>0</v>
      </c>
      <c r="AA582" s="252"/>
      <c r="AB582" s="243" t="e">
        <f t="shared" si="588"/>
        <v>#DIV/0!</v>
      </c>
      <c r="AC582" s="252">
        <v>0</v>
      </c>
      <c r="AD582" s="252"/>
      <c r="AE582" s="243" t="e">
        <f t="shared" si="1524"/>
        <v>#DIV/0!</v>
      </c>
      <c r="AF582" s="252">
        <v>0</v>
      </c>
      <c r="AG582" s="252"/>
      <c r="AH582" s="243" t="e">
        <f t="shared" si="1537"/>
        <v>#DIV/0!</v>
      </c>
      <c r="AI582" s="252">
        <v>0</v>
      </c>
      <c r="AJ582" s="252"/>
      <c r="AK582" s="243" t="e">
        <f t="shared" si="1525"/>
        <v>#DIV/0!</v>
      </c>
      <c r="AL582" s="252">
        <v>0</v>
      </c>
      <c r="AM582" s="252"/>
      <c r="AN582" s="243" t="e">
        <f t="shared" si="1526"/>
        <v>#DIV/0!</v>
      </c>
      <c r="AO582" s="252">
        <v>0</v>
      </c>
      <c r="AP582" s="252"/>
      <c r="AQ582" s="243" t="e">
        <f t="shared" si="1527"/>
        <v>#DIV/0!</v>
      </c>
      <c r="AR582" s="252"/>
      <c r="AS582" s="254"/>
    </row>
    <row r="583" spans="1:45" s="241" customFormat="1" ht="15.6">
      <c r="A583" s="318"/>
      <c r="B583" s="318"/>
      <c r="C583" s="317"/>
      <c r="D583" s="243" t="s">
        <v>43</v>
      </c>
      <c r="E583" s="243">
        <f t="shared" si="1671"/>
        <v>168.7</v>
      </c>
      <c r="F583" s="243">
        <f t="shared" si="1671"/>
        <v>0</v>
      </c>
      <c r="G583" s="243">
        <f t="shared" si="1415"/>
        <v>0</v>
      </c>
      <c r="H583" s="252">
        <v>0</v>
      </c>
      <c r="I583" s="252">
        <v>0</v>
      </c>
      <c r="J583" s="243" t="e">
        <f t="shared" si="1518"/>
        <v>#DIV/0!</v>
      </c>
      <c r="K583" s="252">
        <v>0</v>
      </c>
      <c r="L583" s="252">
        <v>0</v>
      </c>
      <c r="M583" s="243" t="e">
        <f t="shared" si="1519"/>
        <v>#DIV/0!</v>
      </c>
      <c r="N583" s="252">
        <v>0</v>
      </c>
      <c r="O583" s="252">
        <v>0</v>
      </c>
      <c r="P583" s="243" t="e">
        <f t="shared" si="1520"/>
        <v>#DIV/0!</v>
      </c>
      <c r="Q583" s="252">
        <v>0</v>
      </c>
      <c r="R583" s="252">
        <v>0</v>
      </c>
      <c r="S583" s="243" t="e">
        <f t="shared" si="1521"/>
        <v>#DIV/0!</v>
      </c>
      <c r="T583" s="252">
        <v>0</v>
      </c>
      <c r="U583" s="252"/>
      <c r="V583" s="243" t="e">
        <f t="shared" si="1522"/>
        <v>#DIV/0!</v>
      </c>
      <c r="W583" s="252">
        <v>0</v>
      </c>
      <c r="X583" s="252"/>
      <c r="Y583" s="243" t="e">
        <f t="shared" si="1523"/>
        <v>#DIV/0!</v>
      </c>
      <c r="Z583" s="252">
        <v>15.7</v>
      </c>
      <c r="AA583" s="252">
        <v>0</v>
      </c>
      <c r="AB583" s="243">
        <f t="shared" si="588"/>
        <v>0</v>
      </c>
      <c r="AC583" s="252">
        <v>0</v>
      </c>
      <c r="AD583" s="252"/>
      <c r="AE583" s="243" t="e">
        <f t="shared" si="1524"/>
        <v>#DIV/0!</v>
      </c>
      <c r="AF583" s="252"/>
      <c r="AG583" s="252"/>
      <c r="AH583" s="243" t="e">
        <f t="shared" si="1537"/>
        <v>#DIV/0!</v>
      </c>
      <c r="AI583" s="252">
        <v>0</v>
      </c>
      <c r="AJ583" s="252">
        <v>0</v>
      </c>
      <c r="AK583" s="243" t="e">
        <f t="shared" si="1525"/>
        <v>#DIV/0!</v>
      </c>
      <c r="AL583" s="252">
        <v>50</v>
      </c>
      <c r="AM583" s="252">
        <v>0</v>
      </c>
      <c r="AN583" s="243">
        <f t="shared" si="1526"/>
        <v>0</v>
      </c>
      <c r="AO583" s="252">
        <v>103</v>
      </c>
      <c r="AP583" s="252"/>
      <c r="AQ583" s="243">
        <f t="shared" si="1527"/>
        <v>0</v>
      </c>
      <c r="AR583" s="252"/>
      <c r="AS583" s="254"/>
    </row>
    <row r="584" spans="1:45" s="241" customFormat="1" ht="31.2">
      <c r="A584" s="318"/>
      <c r="B584" s="318"/>
      <c r="C584" s="317"/>
      <c r="D584" s="243" t="s">
        <v>288</v>
      </c>
      <c r="E584" s="243">
        <f t="shared" si="1671"/>
        <v>0</v>
      </c>
      <c r="F584" s="243">
        <f t="shared" si="1671"/>
        <v>0</v>
      </c>
      <c r="G584" s="243" t="e">
        <f t="shared" si="1415"/>
        <v>#DIV/0!</v>
      </c>
      <c r="H584" s="252">
        <v>0</v>
      </c>
      <c r="I584" s="252">
        <v>0</v>
      </c>
      <c r="J584" s="243" t="e">
        <f t="shared" si="1518"/>
        <v>#DIV/0!</v>
      </c>
      <c r="K584" s="252">
        <v>0</v>
      </c>
      <c r="L584" s="252">
        <v>0</v>
      </c>
      <c r="M584" s="243" t="e">
        <f t="shared" si="1519"/>
        <v>#DIV/0!</v>
      </c>
      <c r="N584" s="252">
        <v>0</v>
      </c>
      <c r="O584" s="252">
        <v>0</v>
      </c>
      <c r="P584" s="243" t="e">
        <f t="shared" si="1520"/>
        <v>#DIV/0!</v>
      </c>
      <c r="Q584" s="252">
        <v>0</v>
      </c>
      <c r="R584" s="252">
        <v>0</v>
      </c>
      <c r="S584" s="243" t="e">
        <f t="shared" si="1521"/>
        <v>#DIV/0!</v>
      </c>
      <c r="T584" s="252">
        <v>0</v>
      </c>
      <c r="U584" s="252"/>
      <c r="V584" s="243" t="e">
        <f t="shared" si="1522"/>
        <v>#DIV/0!</v>
      </c>
      <c r="W584" s="252">
        <v>0</v>
      </c>
      <c r="X584" s="252"/>
      <c r="Y584" s="243" t="e">
        <f t="shared" si="1523"/>
        <v>#DIV/0!</v>
      </c>
      <c r="Z584" s="252">
        <v>0</v>
      </c>
      <c r="AA584" s="252"/>
      <c r="AB584" s="243" t="e">
        <f t="shared" si="588"/>
        <v>#DIV/0!</v>
      </c>
      <c r="AC584" s="252">
        <v>0</v>
      </c>
      <c r="AD584" s="252"/>
      <c r="AE584" s="243" t="e">
        <f t="shared" si="1524"/>
        <v>#DIV/0!</v>
      </c>
      <c r="AF584" s="252">
        <v>0</v>
      </c>
      <c r="AG584" s="252"/>
      <c r="AH584" s="243" t="e">
        <f t="shared" si="1537"/>
        <v>#DIV/0!</v>
      </c>
      <c r="AI584" s="252">
        <v>0</v>
      </c>
      <c r="AJ584" s="252"/>
      <c r="AK584" s="243" t="e">
        <f t="shared" si="1525"/>
        <v>#DIV/0!</v>
      </c>
      <c r="AL584" s="252">
        <v>0</v>
      </c>
      <c r="AM584" s="252"/>
      <c r="AN584" s="243" t="e">
        <f t="shared" si="1526"/>
        <v>#DIV/0!</v>
      </c>
      <c r="AO584" s="252">
        <v>0</v>
      </c>
      <c r="AP584" s="252"/>
      <c r="AQ584" s="243" t="e">
        <f t="shared" si="1527"/>
        <v>#DIV/0!</v>
      </c>
      <c r="AR584" s="252"/>
      <c r="AS584" s="254"/>
    </row>
    <row r="585" spans="1:45" s="241" customFormat="1" ht="27.3" customHeight="1">
      <c r="A585" s="318" t="s">
        <v>10</v>
      </c>
      <c r="B585" s="318" t="s">
        <v>370</v>
      </c>
      <c r="C585" s="317"/>
      <c r="D585" s="243" t="s">
        <v>287</v>
      </c>
      <c r="E585" s="243">
        <f>E586+E587+E588</f>
        <v>50</v>
      </c>
      <c r="F585" s="243">
        <f t="shared" ref="F585:AP585" si="1672">F586+F587+F588</f>
        <v>0</v>
      </c>
      <c r="G585" s="243">
        <f t="shared" si="1415"/>
        <v>0</v>
      </c>
      <c r="H585" s="243">
        <f t="shared" si="1672"/>
        <v>0</v>
      </c>
      <c r="I585" s="243">
        <f t="shared" si="1672"/>
        <v>0</v>
      </c>
      <c r="J585" s="243" t="e">
        <f t="shared" si="1518"/>
        <v>#DIV/0!</v>
      </c>
      <c r="K585" s="243">
        <f t="shared" ref="K585" si="1673">K586+K587+K588</f>
        <v>0</v>
      </c>
      <c r="L585" s="243">
        <f t="shared" si="1672"/>
        <v>0</v>
      </c>
      <c r="M585" s="243" t="e">
        <f t="shared" si="1519"/>
        <v>#DIV/0!</v>
      </c>
      <c r="N585" s="243">
        <f t="shared" ref="N585" si="1674">N586+N587+N588</f>
        <v>0</v>
      </c>
      <c r="O585" s="243">
        <f t="shared" si="1672"/>
        <v>0</v>
      </c>
      <c r="P585" s="243" t="e">
        <f t="shared" si="1520"/>
        <v>#DIV/0!</v>
      </c>
      <c r="Q585" s="243">
        <f t="shared" ref="Q585" si="1675">Q586+Q587+Q588</f>
        <v>0</v>
      </c>
      <c r="R585" s="243">
        <f t="shared" si="1672"/>
        <v>0</v>
      </c>
      <c r="S585" s="243" t="e">
        <f t="shared" si="1521"/>
        <v>#DIV/0!</v>
      </c>
      <c r="T585" s="243">
        <f t="shared" ref="T585" si="1676">T586+T587+T588</f>
        <v>0</v>
      </c>
      <c r="U585" s="243">
        <f t="shared" si="1672"/>
        <v>0</v>
      </c>
      <c r="V585" s="243" t="e">
        <f t="shared" si="1522"/>
        <v>#DIV/0!</v>
      </c>
      <c r="W585" s="243">
        <f t="shared" ref="W585" si="1677">W586+W587+W588</f>
        <v>0</v>
      </c>
      <c r="X585" s="243">
        <f t="shared" si="1672"/>
        <v>0</v>
      </c>
      <c r="Y585" s="243" t="e">
        <f t="shared" si="1523"/>
        <v>#DIV/0!</v>
      </c>
      <c r="Z585" s="243">
        <f t="shared" ref="Z585" si="1678">Z586+Z587+Z588</f>
        <v>50</v>
      </c>
      <c r="AA585" s="243">
        <f t="shared" si="1672"/>
        <v>0</v>
      </c>
      <c r="AB585" s="243">
        <f t="shared" si="588"/>
        <v>0</v>
      </c>
      <c r="AC585" s="243">
        <f t="shared" ref="AC585" si="1679">AC586+AC587+AC588</f>
        <v>0</v>
      </c>
      <c r="AD585" s="243">
        <f t="shared" si="1672"/>
        <v>0</v>
      </c>
      <c r="AE585" s="243" t="e">
        <f t="shared" si="1524"/>
        <v>#DIV/0!</v>
      </c>
      <c r="AF585" s="243">
        <f t="shared" ref="AF585" si="1680">AF586+AF587+AF588</f>
        <v>0</v>
      </c>
      <c r="AG585" s="243">
        <f t="shared" si="1672"/>
        <v>0</v>
      </c>
      <c r="AH585" s="243" t="e">
        <f t="shared" si="1537"/>
        <v>#DIV/0!</v>
      </c>
      <c r="AI585" s="243">
        <f t="shared" ref="AI585" si="1681">AI586+AI587+AI588</f>
        <v>0</v>
      </c>
      <c r="AJ585" s="243">
        <f t="shared" si="1672"/>
        <v>0</v>
      </c>
      <c r="AK585" s="243" t="e">
        <f t="shared" si="1525"/>
        <v>#DIV/0!</v>
      </c>
      <c r="AL585" s="243">
        <f t="shared" ref="AL585" si="1682">AL586+AL587+AL588</f>
        <v>0</v>
      </c>
      <c r="AM585" s="243">
        <f t="shared" si="1672"/>
        <v>0</v>
      </c>
      <c r="AN585" s="243" t="e">
        <f t="shared" si="1526"/>
        <v>#DIV/0!</v>
      </c>
      <c r="AO585" s="243">
        <f t="shared" ref="AO585" si="1683">AO586+AO587+AO588</f>
        <v>0</v>
      </c>
      <c r="AP585" s="243">
        <f t="shared" si="1672"/>
        <v>0</v>
      </c>
      <c r="AQ585" s="243" t="e">
        <f t="shared" si="1527"/>
        <v>#DIV/0!</v>
      </c>
      <c r="AR585" s="252"/>
      <c r="AS585" s="254"/>
    </row>
    <row r="586" spans="1:45" s="241" customFormat="1" ht="31.2">
      <c r="A586" s="318"/>
      <c r="B586" s="318"/>
      <c r="C586" s="317"/>
      <c r="D586" s="243" t="s">
        <v>2</v>
      </c>
      <c r="E586" s="243">
        <f t="shared" ref="E586:F588" si="1684">H586+K586+N586+Q586+T586+W586+Z586+AC586+AF586+AI586+AL586+AO586</f>
        <v>0</v>
      </c>
      <c r="F586" s="243">
        <f t="shared" si="1684"/>
        <v>0</v>
      </c>
      <c r="G586" s="243" t="e">
        <f t="shared" si="1415"/>
        <v>#DIV/0!</v>
      </c>
      <c r="H586" s="252">
        <v>0</v>
      </c>
      <c r="I586" s="252">
        <v>0</v>
      </c>
      <c r="J586" s="243" t="e">
        <f t="shared" si="1518"/>
        <v>#DIV/0!</v>
      </c>
      <c r="K586" s="252">
        <v>0</v>
      </c>
      <c r="L586" s="252">
        <v>0</v>
      </c>
      <c r="M586" s="243" t="e">
        <f t="shared" si="1519"/>
        <v>#DIV/0!</v>
      </c>
      <c r="N586" s="252">
        <v>0</v>
      </c>
      <c r="O586" s="252">
        <v>0</v>
      </c>
      <c r="P586" s="243" t="e">
        <f t="shared" si="1520"/>
        <v>#DIV/0!</v>
      </c>
      <c r="Q586" s="252">
        <v>0</v>
      </c>
      <c r="R586" s="252">
        <v>0</v>
      </c>
      <c r="S586" s="243" t="e">
        <f t="shared" si="1521"/>
        <v>#DIV/0!</v>
      </c>
      <c r="T586" s="252">
        <v>0</v>
      </c>
      <c r="U586" s="252"/>
      <c r="V586" s="243" t="e">
        <f t="shared" si="1522"/>
        <v>#DIV/0!</v>
      </c>
      <c r="W586" s="252">
        <v>0</v>
      </c>
      <c r="X586" s="252"/>
      <c r="Y586" s="243" t="e">
        <f t="shared" si="1523"/>
        <v>#DIV/0!</v>
      </c>
      <c r="Z586" s="252">
        <v>0</v>
      </c>
      <c r="AA586" s="252"/>
      <c r="AB586" s="243" t="e">
        <f t="shared" si="588"/>
        <v>#DIV/0!</v>
      </c>
      <c r="AC586" s="252">
        <v>0</v>
      </c>
      <c r="AD586" s="252"/>
      <c r="AE586" s="243" t="e">
        <f t="shared" si="1524"/>
        <v>#DIV/0!</v>
      </c>
      <c r="AF586" s="252">
        <v>0</v>
      </c>
      <c r="AG586" s="252"/>
      <c r="AH586" s="243" t="e">
        <f t="shared" si="1537"/>
        <v>#DIV/0!</v>
      </c>
      <c r="AI586" s="252">
        <v>0</v>
      </c>
      <c r="AJ586" s="252"/>
      <c r="AK586" s="243" t="e">
        <f t="shared" si="1525"/>
        <v>#DIV/0!</v>
      </c>
      <c r="AL586" s="252">
        <v>0</v>
      </c>
      <c r="AM586" s="252"/>
      <c r="AN586" s="243" t="e">
        <f t="shared" si="1526"/>
        <v>#DIV/0!</v>
      </c>
      <c r="AO586" s="252">
        <v>0</v>
      </c>
      <c r="AP586" s="252"/>
      <c r="AQ586" s="243" t="e">
        <f t="shared" si="1527"/>
        <v>#DIV/0!</v>
      </c>
      <c r="AR586" s="252"/>
      <c r="AS586" s="254"/>
    </row>
    <row r="587" spans="1:45" s="241" customFormat="1" ht="15.6">
      <c r="A587" s="318"/>
      <c r="B587" s="318"/>
      <c r="C587" s="317"/>
      <c r="D587" s="243" t="s">
        <v>43</v>
      </c>
      <c r="E587" s="243">
        <f t="shared" si="1684"/>
        <v>50</v>
      </c>
      <c r="F587" s="243">
        <f t="shared" si="1684"/>
        <v>0</v>
      </c>
      <c r="G587" s="243">
        <f t="shared" si="1415"/>
        <v>0</v>
      </c>
      <c r="H587" s="252">
        <v>0</v>
      </c>
      <c r="I587" s="252">
        <v>0</v>
      </c>
      <c r="J587" s="243" t="e">
        <f t="shared" si="1518"/>
        <v>#DIV/0!</v>
      </c>
      <c r="K587" s="252">
        <v>0</v>
      </c>
      <c r="L587" s="252">
        <v>0</v>
      </c>
      <c r="M587" s="243" t="e">
        <f t="shared" si="1519"/>
        <v>#DIV/0!</v>
      </c>
      <c r="N587" s="252">
        <v>0</v>
      </c>
      <c r="O587" s="252">
        <v>0</v>
      </c>
      <c r="P587" s="243" t="e">
        <f t="shared" si="1520"/>
        <v>#DIV/0!</v>
      </c>
      <c r="Q587" s="252">
        <v>0</v>
      </c>
      <c r="R587" s="252">
        <v>0</v>
      </c>
      <c r="S587" s="243" t="e">
        <f t="shared" si="1521"/>
        <v>#DIV/0!</v>
      </c>
      <c r="T587" s="252">
        <v>0</v>
      </c>
      <c r="U587" s="252"/>
      <c r="V587" s="243" t="e">
        <f t="shared" si="1522"/>
        <v>#DIV/0!</v>
      </c>
      <c r="W587" s="252">
        <v>0</v>
      </c>
      <c r="X587" s="252"/>
      <c r="Y587" s="243" t="e">
        <f t="shared" si="1523"/>
        <v>#DIV/0!</v>
      </c>
      <c r="Z587" s="252">
        <v>50</v>
      </c>
      <c r="AA587" s="252">
        <v>0</v>
      </c>
      <c r="AB587" s="243">
        <f t="shared" si="588"/>
        <v>0</v>
      </c>
      <c r="AC587" s="252">
        <v>0</v>
      </c>
      <c r="AD587" s="252"/>
      <c r="AE587" s="243" t="e">
        <f t="shared" si="1524"/>
        <v>#DIV/0!</v>
      </c>
      <c r="AF587" s="252">
        <v>0</v>
      </c>
      <c r="AG587" s="252"/>
      <c r="AH587" s="243" t="e">
        <f t="shared" si="1537"/>
        <v>#DIV/0!</v>
      </c>
      <c r="AI587" s="252">
        <v>0</v>
      </c>
      <c r="AJ587" s="252"/>
      <c r="AK587" s="243" t="e">
        <f t="shared" si="1525"/>
        <v>#DIV/0!</v>
      </c>
      <c r="AL587" s="252">
        <v>0</v>
      </c>
      <c r="AM587" s="252"/>
      <c r="AN587" s="243" t="e">
        <f t="shared" si="1526"/>
        <v>#DIV/0!</v>
      </c>
      <c r="AO587" s="252">
        <v>0</v>
      </c>
      <c r="AP587" s="252"/>
      <c r="AQ587" s="243" t="e">
        <f t="shared" si="1527"/>
        <v>#DIV/0!</v>
      </c>
      <c r="AR587" s="252"/>
      <c r="AS587" s="254"/>
    </row>
    <row r="588" spans="1:45" s="241" customFormat="1" ht="31.2">
      <c r="A588" s="318"/>
      <c r="B588" s="318"/>
      <c r="C588" s="317"/>
      <c r="D588" s="243" t="s">
        <v>288</v>
      </c>
      <c r="E588" s="243">
        <f t="shared" si="1684"/>
        <v>0</v>
      </c>
      <c r="F588" s="243">
        <f t="shared" si="1684"/>
        <v>0</v>
      </c>
      <c r="G588" s="243" t="e">
        <f t="shared" si="1415"/>
        <v>#DIV/0!</v>
      </c>
      <c r="H588" s="252">
        <v>0</v>
      </c>
      <c r="I588" s="252">
        <v>0</v>
      </c>
      <c r="J588" s="243" t="e">
        <f t="shared" si="1518"/>
        <v>#DIV/0!</v>
      </c>
      <c r="K588" s="252">
        <v>0</v>
      </c>
      <c r="L588" s="252">
        <v>0</v>
      </c>
      <c r="M588" s="243" t="e">
        <f t="shared" si="1519"/>
        <v>#DIV/0!</v>
      </c>
      <c r="N588" s="252">
        <v>0</v>
      </c>
      <c r="O588" s="252">
        <v>0</v>
      </c>
      <c r="P588" s="243" t="e">
        <f t="shared" si="1520"/>
        <v>#DIV/0!</v>
      </c>
      <c r="Q588" s="252">
        <v>0</v>
      </c>
      <c r="R588" s="252">
        <v>0</v>
      </c>
      <c r="S588" s="243" t="e">
        <f t="shared" si="1521"/>
        <v>#DIV/0!</v>
      </c>
      <c r="T588" s="252">
        <v>0</v>
      </c>
      <c r="U588" s="252"/>
      <c r="V588" s="243" t="e">
        <f t="shared" si="1522"/>
        <v>#DIV/0!</v>
      </c>
      <c r="W588" s="252">
        <v>0</v>
      </c>
      <c r="X588" s="252"/>
      <c r="Y588" s="243" t="e">
        <f t="shared" si="1523"/>
        <v>#DIV/0!</v>
      </c>
      <c r="Z588" s="252">
        <v>0</v>
      </c>
      <c r="AA588" s="252"/>
      <c r="AB588" s="243" t="e">
        <f t="shared" si="588"/>
        <v>#DIV/0!</v>
      </c>
      <c r="AC588" s="252">
        <v>0</v>
      </c>
      <c r="AD588" s="252"/>
      <c r="AE588" s="243" t="e">
        <f t="shared" si="1524"/>
        <v>#DIV/0!</v>
      </c>
      <c r="AF588" s="252">
        <v>0</v>
      </c>
      <c r="AG588" s="252"/>
      <c r="AH588" s="243" t="e">
        <f t="shared" si="1537"/>
        <v>#DIV/0!</v>
      </c>
      <c r="AI588" s="252">
        <v>0</v>
      </c>
      <c r="AJ588" s="252"/>
      <c r="AK588" s="243" t="e">
        <f t="shared" si="1525"/>
        <v>#DIV/0!</v>
      </c>
      <c r="AL588" s="252">
        <v>0</v>
      </c>
      <c r="AM588" s="252"/>
      <c r="AN588" s="243" t="e">
        <f t="shared" si="1526"/>
        <v>#DIV/0!</v>
      </c>
      <c r="AO588" s="252">
        <v>0</v>
      </c>
      <c r="AP588" s="252"/>
      <c r="AQ588" s="243" t="e">
        <f t="shared" si="1527"/>
        <v>#DIV/0!</v>
      </c>
      <c r="AR588" s="252"/>
      <c r="AS588" s="254"/>
    </row>
    <row r="589" spans="1:45" s="241" customFormat="1" ht="15.6">
      <c r="A589" s="318" t="s">
        <v>296</v>
      </c>
      <c r="B589" s="318" t="s">
        <v>371</v>
      </c>
      <c r="C589" s="317"/>
      <c r="D589" s="243" t="s">
        <v>287</v>
      </c>
      <c r="E589" s="243">
        <f>E590+E591+E592</f>
        <v>0</v>
      </c>
      <c r="F589" s="243">
        <f t="shared" ref="F589:AP589" si="1685">F590+F591+F592</f>
        <v>0</v>
      </c>
      <c r="G589" s="243" t="e">
        <f t="shared" si="1415"/>
        <v>#DIV/0!</v>
      </c>
      <c r="H589" s="243">
        <f t="shared" si="1685"/>
        <v>0</v>
      </c>
      <c r="I589" s="243">
        <f t="shared" si="1685"/>
        <v>0</v>
      </c>
      <c r="J589" s="243" t="e">
        <f t="shared" si="1518"/>
        <v>#DIV/0!</v>
      </c>
      <c r="K589" s="243">
        <f t="shared" ref="K589" si="1686">K590+K591+K592</f>
        <v>0</v>
      </c>
      <c r="L589" s="243">
        <f t="shared" si="1685"/>
        <v>0</v>
      </c>
      <c r="M589" s="243" t="e">
        <f t="shared" si="1519"/>
        <v>#DIV/0!</v>
      </c>
      <c r="N589" s="243">
        <f t="shared" ref="N589" si="1687">N590+N591+N592</f>
        <v>0</v>
      </c>
      <c r="O589" s="243">
        <f t="shared" si="1685"/>
        <v>0</v>
      </c>
      <c r="P589" s="243" t="e">
        <f t="shared" si="1520"/>
        <v>#DIV/0!</v>
      </c>
      <c r="Q589" s="243">
        <f t="shared" ref="Q589" si="1688">Q590+Q591+Q592</f>
        <v>0</v>
      </c>
      <c r="R589" s="243">
        <f t="shared" si="1685"/>
        <v>0</v>
      </c>
      <c r="S589" s="243" t="e">
        <f t="shared" si="1521"/>
        <v>#DIV/0!</v>
      </c>
      <c r="T589" s="243">
        <f t="shared" ref="T589" si="1689">T590+T591+T592</f>
        <v>0</v>
      </c>
      <c r="U589" s="243">
        <f t="shared" si="1685"/>
        <v>0</v>
      </c>
      <c r="V589" s="243" t="e">
        <f t="shared" si="1522"/>
        <v>#DIV/0!</v>
      </c>
      <c r="W589" s="243">
        <f t="shared" ref="W589" si="1690">W590+W591+W592</f>
        <v>0</v>
      </c>
      <c r="X589" s="243">
        <f t="shared" si="1685"/>
        <v>0</v>
      </c>
      <c r="Y589" s="243" t="e">
        <f t="shared" si="1523"/>
        <v>#DIV/0!</v>
      </c>
      <c r="Z589" s="243">
        <f t="shared" ref="Z589" si="1691">Z590+Z591+Z592</f>
        <v>0</v>
      </c>
      <c r="AA589" s="243">
        <f t="shared" si="1685"/>
        <v>0</v>
      </c>
      <c r="AB589" s="243" t="e">
        <f t="shared" si="588"/>
        <v>#DIV/0!</v>
      </c>
      <c r="AC589" s="243">
        <f t="shared" ref="AC589" si="1692">AC590+AC591+AC592</f>
        <v>0</v>
      </c>
      <c r="AD589" s="243">
        <f t="shared" si="1685"/>
        <v>0</v>
      </c>
      <c r="AE589" s="243" t="e">
        <f t="shared" si="1524"/>
        <v>#DIV/0!</v>
      </c>
      <c r="AF589" s="243">
        <f t="shared" ref="AF589" si="1693">AF590+AF591+AF592</f>
        <v>0</v>
      </c>
      <c r="AG589" s="243">
        <f t="shared" si="1685"/>
        <v>0</v>
      </c>
      <c r="AH589" s="243" t="e">
        <f t="shared" si="1537"/>
        <v>#DIV/0!</v>
      </c>
      <c r="AI589" s="243">
        <f t="shared" ref="AI589" si="1694">AI590+AI591+AI592</f>
        <v>0</v>
      </c>
      <c r="AJ589" s="243">
        <f t="shared" si="1685"/>
        <v>0</v>
      </c>
      <c r="AK589" s="243" t="e">
        <f t="shared" si="1525"/>
        <v>#DIV/0!</v>
      </c>
      <c r="AL589" s="243">
        <f t="shared" ref="AL589" si="1695">AL590+AL591+AL592</f>
        <v>0</v>
      </c>
      <c r="AM589" s="243">
        <f t="shared" si="1685"/>
        <v>0</v>
      </c>
      <c r="AN589" s="243" t="e">
        <f t="shared" si="1526"/>
        <v>#DIV/0!</v>
      </c>
      <c r="AO589" s="243">
        <f t="shared" ref="AO589" si="1696">AO590+AO591+AO592</f>
        <v>0</v>
      </c>
      <c r="AP589" s="243">
        <f t="shared" si="1685"/>
        <v>0</v>
      </c>
      <c r="AQ589" s="243" t="e">
        <f t="shared" si="1527"/>
        <v>#DIV/0!</v>
      </c>
      <c r="AR589" s="252"/>
      <c r="AS589" s="254"/>
    </row>
    <row r="590" spans="1:45" s="241" customFormat="1" ht="31.2">
      <c r="A590" s="318"/>
      <c r="B590" s="318"/>
      <c r="C590" s="317"/>
      <c r="D590" s="243" t="s">
        <v>2</v>
      </c>
      <c r="E590" s="243">
        <f t="shared" ref="E590:F592" si="1697">H590+K590+N590+Q590+T590+W590+Z590+AC590+AF590+AI590+AL590+AO590</f>
        <v>0</v>
      </c>
      <c r="F590" s="243">
        <f t="shared" si="1697"/>
        <v>0</v>
      </c>
      <c r="G590" s="243" t="e">
        <f t="shared" si="1415"/>
        <v>#DIV/0!</v>
      </c>
      <c r="H590" s="252">
        <v>0</v>
      </c>
      <c r="I590" s="252">
        <v>0</v>
      </c>
      <c r="J590" s="243" t="e">
        <f t="shared" si="1518"/>
        <v>#DIV/0!</v>
      </c>
      <c r="K590" s="252">
        <v>0</v>
      </c>
      <c r="L590" s="252">
        <v>0</v>
      </c>
      <c r="M590" s="243" t="e">
        <f t="shared" si="1519"/>
        <v>#DIV/0!</v>
      </c>
      <c r="N590" s="252">
        <v>0</v>
      </c>
      <c r="O590" s="252">
        <v>0</v>
      </c>
      <c r="P590" s="243" t="e">
        <f t="shared" si="1520"/>
        <v>#DIV/0!</v>
      </c>
      <c r="Q590" s="252">
        <v>0</v>
      </c>
      <c r="R590" s="252">
        <v>0</v>
      </c>
      <c r="S590" s="243" t="e">
        <f t="shared" si="1521"/>
        <v>#DIV/0!</v>
      </c>
      <c r="T590" s="252">
        <v>0</v>
      </c>
      <c r="U590" s="252"/>
      <c r="V590" s="243" t="e">
        <f t="shared" si="1522"/>
        <v>#DIV/0!</v>
      </c>
      <c r="W590" s="252">
        <v>0</v>
      </c>
      <c r="X590" s="252"/>
      <c r="Y590" s="243" t="e">
        <f t="shared" si="1523"/>
        <v>#DIV/0!</v>
      </c>
      <c r="Z590" s="252">
        <v>0</v>
      </c>
      <c r="AA590" s="252"/>
      <c r="AB590" s="243" t="e">
        <f t="shared" si="588"/>
        <v>#DIV/0!</v>
      </c>
      <c r="AC590" s="252">
        <v>0</v>
      </c>
      <c r="AD590" s="252"/>
      <c r="AE590" s="243" t="e">
        <f t="shared" si="1524"/>
        <v>#DIV/0!</v>
      </c>
      <c r="AF590" s="252">
        <v>0</v>
      </c>
      <c r="AG590" s="252"/>
      <c r="AH590" s="243" t="e">
        <f t="shared" si="1537"/>
        <v>#DIV/0!</v>
      </c>
      <c r="AI590" s="252">
        <v>0</v>
      </c>
      <c r="AJ590" s="252"/>
      <c r="AK590" s="243" t="e">
        <f t="shared" si="1525"/>
        <v>#DIV/0!</v>
      </c>
      <c r="AL590" s="252">
        <v>0</v>
      </c>
      <c r="AM590" s="252"/>
      <c r="AN590" s="243" t="e">
        <f t="shared" si="1526"/>
        <v>#DIV/0!</v>
      </c>
      <c r="AO590" s="252">
        <v>0</v>
      </c>
      <c r="AP590" s="252"/>
      <c r="AQ590" s="243" t="e">
        <f t="shared" si="1527"/>
        <v>#DIV/0!</v>
      </c>
      <c r="AR590" s="252"/>
      <c r="AS590" s="254"/>
    </row>
    <row r="591" spans="1:45" s="241" customFormat="1" ht="15.6">
      <c r="A591" s="318"/>
      <c r="B591" s="318"/>
      <c r="C591" s="317"/>
      <c r="D591" s="243" t="s">
        <v>43</v>
      </c>
      <c r="E591" s="243">
        <f t="shared" si="1697"/>
        <v>0</v>
      </c>
      <c r="F591" s="243">
        <f t="shared" si="1697"/>
        <v>0</v>
      </c>
      <c r="G591" s="243" t="e">
        <f t="shared" si="1415"/>
        <v>#DIV/0!</v>
      </c>
      <c r="H591" s="252">
        <v>0</v>
      </c>
      <c r="I591" s="252">
        <v>0</v>
      </c>
      <c r="J591" s="243" t="e">
        <f t="shared" si="1518"/>
        <v>#DIV/0!</v>
      </c>
      <c r="K591" s="252">
        <v>0</v>
      </c>
      <c r="L591" s="252">
        <v>0</v>
      </c>
      <c r="M591" s="243" t="e">
        <f t="shared" si="1519"/>
        <v>#DIV/0!</v>
      </c>
      <c r="N591" s="252">
        <v>0</v>
      </c>
      <c r="O591" s="252">
        <v>0</v>
      </c>
      <c r="P591" s="243" t="e">
        <f t="shared" si="1520"/>
        <v>#DIV/0!</v>
      </c>
      <c r="Q591" s="252">
        <v>0</v>
      </c>
      <c r="R591" s="252">
        <v>0</v>
      </c>
      <c r="S591" s="243" t="e">
        <f t="shared" si="1521"/>
        <v>#DIV/0!</v>
      </c>
      <c r="T591" s="252">
        <v>0</v>
      </c>
      <c r="U591" s="252"/>
      <c r="V591" s="243" t="e">
        <f t="shared" si="1522"/>
        <v>#DIV/0!</v>
      </c>
      <c r="W591" s="252">
        <v>0</v>
      </c>
      <c r="X591" s="252"/>
      <c r="Y591" s="243" t="e">
        <f t="shared" si="1523"/>
        <v>#DIV/0!</v>
      </c>
      <c r="Z591" s="252">
        <v>0</v>
      </c>
      <c r="AA591" s="252"/>
      <c r="AB591" s="243" t="e">
        <f t="shared" si="588"/>
        <v>#DIV/0!</v>
      </c>
      <c r="AC591" s="252">
        <v>0</v>
      </c>
      <c r="AD591" s="252"/>
      <c r="AE591" s="243" t="e">
        <f t="shared" si="1524"/>
        <v>#DIV/0!</v>
      </c>
      <c r="AF591" s="252">
        <v>0</v>
      </c>
      <c r="AG591" s="252"/>
      <c r="AH591" s="243" t="e">
        <f t="shared" si="1537"/>
        <v>#DIV/0!</v>
      </c>
      <c r="AI591" s="252">
        <v>0</v>
      </c>
      <c r="AJ591" s="252"/>
      <c r="AK591" s="243" t="e">
        <f t="shared" si="1525"/>
        <v>#DIV/0!</v>
      </c>
      <c r="AL591" s="252">
        <v>0</v>
      </c>
      <c r="AM591" s="252"/>
      <c r="AN591" s="243" t="e">
        <f t="shared" si="1526"/>
        <v>#DIV/0!</v>
      </c>
      <c r="AO591" s="252">
        <v>0</v>
      </c>
      <c r="AP591" s="252"/>
      <c r="AQ591" s="243" t="e">
        <f t="shared" si="1527"/>
        <v>#DIV/0!</v>
      </c>
      <c r="AR591" s="252"/>
      <c r="AS591" s="254"/>
    </row>
    <row r="592" spans="1:45" s="241" customFormat="1" ht="31.2">
      <c r="A592" s="318"/>
      <c r="B592" s="318"/>
      <c r="C592" s="317"/>
      <c r="D592" s="243" t="s">
        <v>288</v>
      </c>
      <c r="E592" s="243">
        <f t="shared" si="1697"/>
        <v>0</v>
      </c>
      <c r="F592" s="243">
        <f t="shared" si="1697"/>
        <v>0</v>
      </c>
      <c r="G592" s="243" t="e">
        <f t="shared" si="1415"/>
        <v>#DIV/0!</v>
      </c>
      <c r="H592" s="252">
        <v>0</v>
      </c>
      <c r="I592" s="252">
        <v>0</v>
      </c>
      <c r="J592" s="243" t="e">
        <f t="shared" si="1518"/>
        <v>#DIV/0!</v>
      </c>
      <c r="K592" s="252">
        <v>0</v>
      </c>
      <c r="L592" s="252">
        <v>0</v>
      </c>
      <c r="M592" s="243" t="e">
        <f t="shared" si="1519"/>
        <v>#DIV/0!</v>
      </c>
      <c r="N592" s="252">
        <v>0</v>
      </c>
      <c r="O592" s="252">
        <v>0</v>
      </c>
      <c r="P592" s="243" t="e">
        <f t="shared" si="1520"/>
        <v>#DIV/0!</v>
      </c>
      <c r="Q592" s="252">
        <v>0</v>
      </c>
      <c r="R592" s="252">
        <v>0</v>
      </c>
      <c r="S592" s="243" t="e">
        <f t="shared" si="1521"/>
        <v>#DIV/0!</v>
      </c>
      <c r="T592" s="252">
        <v>0</v>
      </c>
      <c r="U592" s="252"/>
      <c r="V592" s="243" t="e">
        <f t="shared" si="1522"/>
        <v>#DIV/0!</v>
      </c>
      <c r="W592" s="252">
        <v>0</v>
      </c>
      <c r="X592" s="252"/>
      <c r="Y592" s="243" t="e">
        <f t="shared" si="1523"/>
        <v>#DIV/0!</v>
      </c>
      <c r="Z592" s="252">
        <v>0</v>
      </c>
      <c r="AA592" s="252"/>
      <c r="AB592" s="243" t="e">
        <f t="shared" si="588"/>
        <v>#DIV/0!</v>
      </c>
      <c r="AC592" s="252">
        <v>0</v>
      </c>
      <c r="AD592" s="252"/>
      <c r="AE592" s="243" t="e">
        <f t="shared" si="1524"/>
        <v>#DIV/0!</v>
      </c>
      <c r="AF592" s="252">
        <v>0</v>
      </c>
      <c r="AG592" s="252"/>
      <c r="AH592" s="243" t="e">
        <f t="shared" si="1537"/>
        <v>#DIV/0!</v>
      </c>
      <c r="AI592" s="252">
        <v>0</v>
      </c>
      <c r="AJ592" s="252"/>
      <c r="AK592" s="243" t="e">
        <f t="shared" si="1525"/>
        <v>#DIV/0!</v>
      </c>
      <c r="AL592" s="252">
        <v>0</v>
      </c>
      <c r="AM592" s="252"/>
      <c r="AN592" s="243" t="e">
        <f t="shared" si="1526"/>
        <v>#DIV/0!</v>
      </c>
      <c r="AO592" s="252">
        <v>0</v>
      </c>
      <c r="AP592" s="252"/>
      <c r="AQ592" s="243" t="e">
        <f t="shared" si="1527"/>
        <v>#DIV/0!</v>
      </c>
      <c r="AR592" s="252"/>
      <c r="AS592" s="254"/>
    </row>
    <row r="593" spans="1:45" s="241" customFormat="1" ht="15.6" collapsed="1">
      <c r="A593" s="318" t="s">
        <v>372</v>
      </c>
      <c r="B593" s="318"/>
      <c r="C593" s="318"/>
      <c r="D593" s="243" t="s">
        <v>287</v>
      </c>
      <c r="E593" s="243">
        <f t="shared" ref="E593:F596" si="1698">E541</f>
        <v>27710.800000000003</v>
      </c>
      <c r="F593" s="243">
        <f t="shared" si="1698"/>
        <v>341.9</v>
      </c>
      <c r="G593" s="243">
        <f t="shared" si="1415"/>
        <v>1.2338149746669167</v>
      </c>
      <c r="H593" s="243">
        <f t="shared" ref="H593:I596" si="1699">H541</f>
        <v>0</v>
      </c>
      <c r="I593" s="243">
        <f t="shared" si="1699"/>
        <v>0</v>
      </c>
      <c r="J593" s="243" t="e">
        <f t="shared" si="1518"/>
        <v>#DIV/0!</v>
      </c>
      <c r="K593" s="243">
        <f t="shared" ref="K593:L596" si="1700">K541</f>
        <v>0</v>
      </c>
      <c r="L593" s="243">
        <f t="shared" si="1700"/>
        <v>5.8</v>
      </c>
      <c r="M593" s="243" t="e">
        <f t="shared" si="1519"/>
        <v>#DIV/0!</v>
      </c>
      <c r="N593" s="243">
        <f t="shared" ref="N593:O596" si="1701">N541</f>
        <v>0</v>
      </c>
      <c r="O593" s="243">
        <f t="shared" si="1701"/>
        <v>43.7</v>
      </c>
      <c r="P593" s="243" t="e">
        <f t="shared" si="1520"/>
        <v>#DIV/0!</v>
      </c>
      <c r="Q593" s="243">
        <f t="shared" ref="Q593:R596" si="1702">Q541</f>
        <v>200</v>
      </c>
      <c r="R593" s="243">
        <f t="shared" si="1702"/>
        <v>197.4</v>
      </c>
      <c r="S593" s="243">
        <f t="shared" si="1521"/>
        <v>98.7</v>
      </c>
      <c r="T593" s="243">
        <f t="shared" ref="T593:U596" si="1703">T541</f>
        <v>98.5</v>
      </c>
      <c r="U593" s="243">
        <f t="shared" si="1703"/>
        <v>0</v>
      </c>
      <c r="V593" s="243">
        <f t="shared" si="1522"/>
        <v>0</v>
      </c>
      <c r="W593" s="243">
        <f t="shared" ref="W593:X596" si="1704">W541</f>
        <v>404.1</v>
      </c>
      <c r="X593" s="243">
        <f t="shared" si="1704"/>
        <v>15</v>
      </c>
      <c r="Y593" s="243">
        <f t="shared" si="1523"/>
        <v>3.7119524870081659</v>
      </c>
      <c r="Z593" s="243">
        <f t="shared" ref="Z593:AA596" si="1705">Z541</f>
        <v>5078.7</v>
      </c>
      <c r="AA593" s="243">
        <f t="shared" si="1705"/>
        <v>80</v>
      </c>
      <c r="AB593" s="243">
        <f t="shared" si="588"/>
        <v>1.5752062535688269</v>
      </c>
      <c r="AC593" s="243">
        <f t="shared" ref="AC593:AD596" si="1706">AC541</f>
        <v>8072.9</v>
      </c>
      <c r="AD593" s="243">
        <f t="shared" si="1706"/>
        <v>0</v>
      </c>
      <c r="AE593" s="243">
        <f t="shared" si="1524"/>
        <v>0</v>
      </c>
      <c r="AF593" s="243">
        <f t="shared" ref="AF593:AG596" si="1707">AF541</f>
        <v>4947.7</v>
      </c>
      <c r="AG593" s="243">
        <f t="shared" si="1707"/>
        <v>0</v>
      </c>
      <c r="AH593" s="243">
        <f t="shared" si="1537"/>
        <v>0</v>
      </c>
      <c r="AI593" s="243">
        <f t="shared" ref="AI593:AJ596" si="1708">AI541</f>
        <v>1430.8000000000002</v>
      </c>
      <c r="AJ593" s="243">
        <f t="shared" si="1708"/>
        <v>0</v>
      </c>
      <c r="AK593" s="243">
        <f t="shared" si="1525"/>
        <v>0</v>
      </c>
      <c r="AL593" s="243">
        <f t="shared" ref="AL593:AM596" si="1709">AL541</f>
        <v>741.8</v>
      </c>
      <c r="AM593" s="243">
        <f t="shared" si="1709"/>
        <v>0</v>
      </c>
      <c r="AN593" s="243">
        <f t="shared" si="1526"/>
        <v>0</v>
      </c>
      <c r="AO593" s="243">
        <f t="shared" ref="AO593:AP596" si="1710">AO541</f>
        <v>6736.3000000000011</v>
      </c>
      <c r="AP593" s="243">
        <f t="shared" si="1710"/>
        <v>0</v>
      </c>
      <c r="AQ593" s="243">
        <f t="shared" si="1527"/>
        <v>0</v>
      </c>
      <c r="AR593" s="252"/>
      <c r="AS593" s="254"/>
    </row>
    <row r="594" spans="1:45" s="241" customFormat="1" ht="31.2">
      <c r="A594" s="318"/>
      <c r="B594" s="318"/>
      <c r="C594" s="318"/>
      <c r="D594" s="243" t="s">
        <v>2</v>
      </c>
      <c r="E594" s="243">
        <f t="shared" si="1698"/>
        <v>14808.7</v>
      </c>
      <c r="F594" s="243">
        <f t="shared" si="1698"/>
        <v>0</v>
      </c>
      <c r="G594" s="243">
        <f t="shared" si="1415"/>
        <v>0</v>
      </c>
      <c r="H594" s="243">
        <f t="shared" si="1699"/>
        <v>0</v>
      </c>
      <c r="I594" s="243">
        <f t="shared" si="1699"/>
        <v>0</v>
      </c>
      <c r="J594" s="243" t="e">
        <f t="shared" si="1518"/>
        <v>#DIV/0!</v>
      </c>
      <c r="K594" s="243">
        <f t="shared" si="1700"/>
        <v>0</v>
      </c>
      <c r="L594" s="243">
        <f t="shared" si="1700"/>
        <v>0</v>
      </c>
      <c r="M594" s="243" t="e">
        <f t="shared" si="1519"/>
        <v>#DIV/0!</v>
      </c>
      <c r="N594" s="243">
        <f t="shared" si="1701"/>
        <v>0</v>
      </c>
      <c r="O594" s="243">
        <f t="shared" si="1701"/>
        <v>0</v>
      </c>
      <c r="P594" s="243" t="e">
        <f t="shared" si="1520"/>
        <v>#DIV/0!</v>
      </c>
      <c r="Q594" s="243">
        <f t="shared" si="1702"/>
        <v>0</v>
      </c>
      <c r="R594" s="243">
        <f t="shared" si="1702"/>
        <v>0</v>
      </c>
      <c r="S594" s="243" t="e">
        <f t="shared" si="1521"/>
        <v>#DIV/0!</v>
      </c>
      <c r="T594" s="243">
        <f t="shared" si="1703"/>
        <v>0</v>
      </c>
      <c r="U594" s="243">
        <f t="shared" si="1703"/>
        <v>0</v>
      </c>
      <c r="V594" s="243" t="e">
        <f t="shared" si="1522"/>
        <v>#DIV/0!</v>
      </c>
      <c r="W594" s="243">
        <f t="shared" si="1704"/>
        <v>356</v>
      </c>
      <c r="X594" s="243">
        <f t="shared" si="1704"/>
        <v>0</v>
      </c>
      <c r="Y594" s="243">
        <f t="shared" si="1523"/>
        <v>0</v>
      </c>
      <c r="Z594" s="243">
        <f t="shared" si="1705"/>
        <v>2890.1</v>
      </c>
      <c r="AA594" s="243">
        <f t="shared" si="1705"/>
        <v>0</v>
      </c>
      <c r="AB594" s="243">
        <f t="shared" si="588"/>
        <v>0</v>
      </c>
      <c r="AC594" s="243">
        <f t="shared" si="1706"/>
        <v>4250.7</v>
      </c>
      <c r="AD594" s="243">
        <f t="shared" si="1706"/>
        <v>0</v>
      </c>
      <c r="AE594" s="243">
        <f t="shared" si="1524"/>
        <v>0</v>
      </c>
      <c r="AF594" s="243">
        <f t="shared" si="1707"/>
        <v>1730.4</v>
      </c>
      <c r="AG594" s="243">
        <f t="shared" si="1707"/>
        <v>0</v>
      </c>
      <c r="AH594" s="243">
        <f t="shared" si="1537"/>
        <v>0</v>
      </c>
      <c r="AI594" s="243">
        <f t="shared" si="1708"/>
        <v>885</v>
      </c>
      <c r="AJ594" s="243">
        <f t="shared" si="1708"/>
        <v>0</v>
      </c>
      <c r="AK594" s="243">
        <f t="shared" si="1525"/>
        <v>0</v>
      </c>
      <c r="AL594" s="243">
        <f t="shared" si="1709"/>
        <v>200</v>
      </c>
      <c r="AM594" s="243">
        <f t="shared" si="1709"/>
        <v>0</v>
      </c>
      <c r="AN594" s="243">
        <f t="shared" si="1526"/>
        <v>0</v>
      </c>
      <c r="AO594" s="243">
        <f t="shared" si="1710"/>
        <v>4496.5</v>
      </c>
      <c r="AP594" s="243">
        <f t="shared" si="1710"/>
        <v>0</v>
      </c>
      <c r="AQ594" s="243">
        <f t="shared" si="1527"/>
        <v>0</v>
      </c>
      <c r="AR594" s="252"/>
      <c r="AS594" s="254"/>
    </row>
    <row r="595" spans="1:45" ht="15.6">
      <c r="A595" s="318"/>
      <c r="B595" s="318"/>
      <c r="C595" s="318"/>
      <c r="D595" s="243" t="s">
        <v>43</v>
      </c>
      <c r="E595" s="243">
        <f t="shared" si="1698"/>
        <v>12902.100000000002</v>
      </c>
      <c r="F595" s="243">
        <f t="shared" si="1698"/>
        <v>341.9</v>
      </c>
      <c r="G595" s="243">
        <f t="shared" si="1415"/>
        <v>2.6499562086792068</v>
      </c>
      <c r="H595" s="243">
        <f t="shared" si="1699"/>
        <v>0</v>
      </c>
      <c r="I595" s="243">
        <f t="shared" si="1699"/>
        <v>0</v>
      </c>
      <c r="J595" s="243" t="e">
        <f t="shared" si="1518"/>
        <v>#DIV/0!</v>
      </c>
      <c r="K595" s="243">
        <f t="shared" si="1700"/>
        <v>0</v>
      </c>
      <c r="L595" s="243">
        <f t="shared" si="1700"/>
        <v>5.8</v>
      </c>
      <c r="M595" s="243" t="e">
        <f t="shared" si="1519"/>
        <v>#DIV/0!</v>
      </c>
      <c r="N595" s="243">
        <f t="shared" si="1701"/>
        <v>0</v>
      </c>
      <c r="O595" s="243">
        <f t="shared" si="1701"/>
        <v>43.7</v>
      </c>
      <c r="P595" s="243" t="e">
        <f t="shared" si="1520"/>
        <v>#DIV/0!</v>
      </c>
      <c r="Q595" s="243">
        <f t="shared" si="1702"/>
        <v>200</v>
      </c>
      <c r="R595" s="243">
        <f t="shared" si="1702"/>
        <v>197.4</v>
      </c>
      <c r="S595" s="243">
        <f t="shared" si="1521"/>
        <v>98.7</v>
      </c>
      <c r="T595" s="243">
        <f t="shared" si="1703"/>
        <v>98.5</v>
      </c>
      <c r="U595" s="243">
        <f t="shared" si="1703"/>
        <v>0</v>
      </c>
      <c r="V595" s="243">
        <f t="shared" si="1522"/>
        <v>0</v>
      </c>
      <c r="W595" s="243">
        <f t="shared" si="1704"/>
        <v>48.1</v>
      </c>
      <c r="X595" s="243">
        <f t="shared" si="1704"/>
        <v>15</v>
      </c>
      <c r="Y595" s="243">
        <f t="shared" si="1523"/>
        <v>31.185031185031185</v>
      </c>
      <c r="Z595" s="243">
        <f t="shared" si="1705"/>
        <v>2188.6</v>
      </c>
      <c r="AA595" s="243">
        <f t="shared" si="1705"/>
        <v>80</v>
      </c>
      <c r="AB595" s="243">
        <f t="shared" si="588"/>
        <v>3.6553047610344516</v>
      </c>
      <c r="AC595" s="243">
        <f t="shared" si="1706"/>
        <v>3822.2</v>
      </c>
      <c r="AD595" s="243">
        <f t="shared" si="1706"/>
        <v>0</v>
      </c>
      <c r="AE595" s="243">
        <f t="shared" si="1524"/>
        <v>0</v>
      </c>
      <c r="AF595" s="243">
        <f t="shared" si="1707"/>
        <v>3217.2999999999997</v>
      </c>
      <c r="AG595" s="243">
        <f t="shared" si="1707"/>
        <v>0</v>
      </c>
      <c r="AH595" s="243">
        <f t="shared" si="1537"/>
        <v>0</v>
      </c>
      <c r="AI595" s="243">
        <f t="shared" si="1708"/>
        <v>545.79999999999995</v>
      </c>
      <c r="AJ595" s="243">
        <f t="shared" si="1708"/>
        <v>0</v>
      </c>
      <c r="AK595" s="243">
        <f t="shared" si="1525"/>
        <v>0</v>
      </c>
      <c r="AL595" s="243">
        <f t="shared" si="1709"/>
        <v>541.79999999999995</v>
      </c>
      <c r="AM595" s="243">
        <f t="shared" si="1709"/>
        <v>0</v>
      </c>
      <c r="AN595" s="243">
        <f t="shared" si="1526"/>
        <v>0</v>
      </c>
      <c r="AO595" s="243">
        <f t="shared" si="1710"/>
        <v>2239.7999999999997</v>
      </c>
      <c r="AP595" s="243">
        <f t="shared" si="1710"/>
        <v>0</v>
      </c>
      <c r="AQ595" s="243">
        <f t="shared" si="1527"/>
        <v>0</v>
      </c>
      <c r="AR595" s="252"/>
    </row>
    <row r="596" spans="1:45" ht="31.2">
      <c r="A596" s="318"/>
      <c r="B596" s="318"/>
      <c r="C596" s="318"/>
      <c r="D596" s="243" t="s">
        <v>288</v>
      </c>
      <c r="E596" s="243">
        <f t="shared" si="1698"/>
        <v>0</v>
      </c>
      <c r="F596" s="243">
        <f t="shared" si="1698"/>
        <v>0</v>
      </c>
      <c r="G596" s="243" t="e">
        <f t="shared" si="1415"/>
        <v>#DIV/0!</v>
      </c>
      <c r="H596" s="243">
        <f t="shared" si="1699"/>
        <v>0</v>
      </c>
      <c r="I596" s="243">
        <f t="shared" si="1699"/>
        <v>0</v>
      </c>
      <c r="J596" s="243" t="e">
        <f t="shared" si="1518"/>
        <v>#DIV/0!</v>
      </c>
      <c r="K596" s="243">
        <f t="shared" si="1700"/>
        <v>0</v>
      </c>
      <c r="L596" s="243">
        <f t="shared" si="1700"/>
        <v>0</v>
      </c>
      <c r="M596" s="243" t="e">
        <f t="shared" si="1519"/>
        <v>#DIV/0!</v>
      </c>
      <c r="N596" s="243">
        <f t="shared" si="1701"/>
        <v>0</v>
      </c>
      <c r="O596" s="243">
        <f t="shared" si="1701"/>
        <v>0</v>
      </c>
      <c r="P596" s="243" t="e">
        <f t="shared" si="1520"/>
        <v>#DIV/0!</v>
      </c>
      <c r="Q596" s="243">
        <f t="shared" si="1702"/>
        <v>0</v>
      </c>
      <c r="R596" s="243">
        <f t="shared" si="1702"/>
        <v>0</v>
      </c>
      <c r="S596" s="243" t="e">
        <f t="shared" si="1521"/>
        <v>#DIV/0!</v>
      </c>
      <c r="T596" s="243">
        <f t="shared" si="1703"/>
        <v>0</v>
      </c>
      <c r="U596" s="243">
        <f t="shared" si="1703"/>
        <v>0</v>
      </c>
      <c r="V596" s="243" t="e">
        <f t="shared" si="1522"/>
        <v>#DIV/0!</v>
      </c>
      <c r="W596" s="243">
        <f t="shared" si="1704"/>
        <v>0</v>
      </c>
      <c r="X596" s="243">
        <f t="shared" si="1704"/>
        <v>0</v>
      </c>
      <c r="Y596" s="243" t="e">
        <f t="shared" si="1523"/>
        <v>#DIV/0!</v>
      </c>
      <c r="Z596" s="243">
        <f t="shared" si="1705"/>
        <v>0</v>
      </c>
      <c r="AA596" s="243">
        <f t="shared" si="1705"/>
        <v>0</v>
      </c>
      <c r="AB596" s="243" t="e">
        <f t="shared" si="588"/>
        <v>#DIV/0!</v>
      </c>
      <c r="AC596" s="243">
        <f t="shared" si="1706"/>
        <v>0</v>
      </c>
      <c r="AD596" s="243">
        <f t="shared" si="1706"/>
        <v>0</v>
      </c>
      <c r="AE596" s="243" t="e">
        <f t="shared" si="1524"/>
        <v>#DIV/0!</v>
      </c>
      <c r="AF596" s="243">
        <f t="shared" si="1707"/>
        <v>0</v>
      </c>
      <c r="AG596" s="243">
        <f t="shared" si="1707"/>
        <v>0</v>
      </c>
      <c r="AH596" s="243" t="e">
        <f t="shared" si="1537"/>
        <v>#DIV/0!</v>
      </c>
      <c r="AI596" s="243">
        <f t="shared" si="1708"/>
        <v>0</v>
      </c>
      <c r="AJ596" s="243">
        <f t="shared" si="1708"/>
        <v>0</v>
      </c>
      <c r="AK596" s="243" t="e">
        <f t="shared" si="1525"/>
        <v>#DIV/0!</v>
      </c>
      <c r="AL596" s="243">
        <f t="shared" si="1709"/>
        <v>0</v>
      </c>
      <c r="AM596" s="243">
        <f t="shared" si="1709"/>
        <v>0</v>
      </c>
      <c r="AN596" s="243" t="e">
        <f t="shared" si="1526"/>
        <v>#DIV/0!</v>
      </c>
      <c r="AO596" s="243">
        <f t="shared" si="1710"/>
        <v>0</v>
      </c>
      <c r="AP596" s="243">
        <f t="shared" si="1710"/>
        <v>0</v>
      </c>
      <c r="AQ596" s="243" t="e">
        <f t="shared" si="1527"/>
        <v>#DIV/0!</v>
      </c>
      <c r="AR596" s="252"/>
    </row>
    <row r="597" spans="1:45" ht="15.6">
      <c r="A597" s="331" t="s">
        <v>373</v>
      </c>
      <c r="B597" s="331"/>
      <c r="C597" s="331"/>
      <c r="D597" s="331"/>
      <c r="E597" s="331"/>
      <c r="F597" s="331"/>
      <c r="G597" s="331"/>
      <c r="H597" s="331"/>
      <c r="I597" s="331"/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</row>
    <row r="598" spans="1:45" ht="15.6">
      <c r="A598" s="318" t="s">
        <v>265</v>
      </c>
      <c r="B598" s="318" t="s">
        <v>374</v>
      </c>
      <c r="C598" s="317" t="s">
        <v>375</v>
      </c>
      <c r="D598" s="243" t="s">
        <v>287</v>
      </c>
      <c r="E598" s="243">
        <f>E602+E606+E610</f>
        <v>4329.2999999999993</v>
      </c>
      <c r="F598" s="243">
        <f t="shared" ref="F598:AP601" si="1711">F602+F606+F610</f>
        <v>491.51</v>
      </c>
      <c r="G598" s="243">
        <f t="shared" si="1415"/>
        <v>11.353105582888691</v>
      </c>
      <c r="H598" s="243">
        <f t="shared" si="1711"/>
        <v>0</v>
      </c>
      <c r="I598" s="243">
        <f t="shared" si="1711"/>
        <v>0</v>
      </c>
      <c r="J598" s="243" t="e">
        <f t="shared" ref="J598:J617" si="1712">(I598/H598)*100</f>
        <v>#DIV/0!</v>
      </c>
      <c r="K598" s="243">
        <f t="shared" si="1711"/>
        <v>25</v>
      </c>
      <c r="L598" s="243">
        <f t="shared" si="1711"/>
        <v>25</v>
      </c>
      <c r="M598" s="243">
        <f t="shared" ref="M598:M617" si="1713">(L598/K598)*100</f>
        <v>100</v>
      </c>
      <c r="N598" s="243">
        <f t="shared" si="1711"/>
        <v>0</v>
      </c>
      <c r="O598" s="243">
        <f t="shared" si="1711"/>
        <v>3.1</v>
      </c>
      <c r="P598" s="243" t="e">
        <f t="shared" ref="P598:P617" si="1714">(O598/N598)*100</f>
        <v>#DIV/0!</v>
      </c>
      <c r="Q598" s="243">
        <f t="shared" si="1711"/>
        <v>0</v>
      </c>
      <c r="R598" s="243">
        <f t="shared" si="1711"/>
        <v>0</v>
      </c>
      <c r="S598" s="243" t="e">
        <f t="shared" ref="S598:S617" si="1715">(R598/Q598)*100</f>
        <v>#DIV/0!</v>
      </c>
      <c r="T598" s="243">
        <f t="shared" si="1711"/>
        <v>10.9</v>
      </c>
      <c r="U598" s="243">
        <f t="shared" si="1711"/>
        <v>50</v>
      </c>
      <c r="V598" s="243">
        <f t="shared" ref="V598:V617" si="1716">(U598/T598)*100</f>
        <v>458.71559633027522</v>
      </c>
      <c r="W598" s="243">
        <f t="shared" si="1711"/>
        <v>0</v>
      </c>
      <c r="X598" s="243">
        <f t="shared" si="1711"/>
        <v>213.5</v>
      </c>
      <c r="Y598" s="243" t="e">
        <f t="shared" ref="Y598:Y617" si="1717">(X598/W598)*100</f>
        <v>#DIV/0!</v>
      </c>
      <c r="Z598" s="243">
        <f t="shared" si="1711"/>
        <v>1524.5</v>
      </c>
      <c r="AA598" s="243">
        <f t="shared" si="1711"/>
        <v>199.91</v>
      </c>
      <c r="AB598" s="243">
        <f t="shared" si="588"/>
        <v>13.113151853066579</v>
      </c>
      <c r="AC598" s="243">
        <f t="shared" si="1711"/>
        <v>844.09999999999991</v>
      </c>
      <c r="AD598" s="243">
        <f t="shared" si="1711"/>
        <v>0</v>
      </c>
      <c r="AE598" s="243">
        <f t="shared" ref="AE598:AE617" si="1718">(AD598/AC598)*100</f>
        <v>0</v>
      </c>
      <c r="AF598" s="243">
        <f t="shared" si="1711"/>
        <v>662.7</v>
      </c>
      <c r="AG598" s="243">
        <f t="shared" si="1711"/>
        <v>0</v>
      </c>
      <c r="AH598" s="243">
        <f t="shared" ref="AH598:AH617" si="1719">(AG598/AF598)*100</f>
        <v>0</v>
      </c>
      <c r="AI598" s="243">
        <f t="shared" si="1711"/>
        <v>268.8</v>
      </c>
      <c r="AJ598" s="243">
        <f t="shared" si="1711"/>
        <v>0</v>
      </c>
      <c r="AK598" s="243">
        <f t="shared" ref="AK598:AK617" si="1720">(AJ598/AI598)*100</f>
        <v>0</v>
      </c>
      <c r="AL598" s="243">
        <f t="shared" si="1711"/>
        <v>423.4</v>
      </c>
      <c r="AM598" s="243">
        <f t="shared" si="1711"/>
        <v>0</v>
      </c>
      <c r="AN598" s="243">
        <f t="shared" ref="AN598:AN617" si="1721">(AM598/AL598)*100</f>
        <v>0</v>
      </c>
      <c r="AO598" s="243">
        <f t="shared" si="1711"/>
        <v>569.9</v>
      </c>
      <c r="AP598" s="243">
        <f t="shared" si="1711"/>
        <v>0</v>
      </c>
      <c r="AQ598" s="243">
        <f t="shared" ref="AQ598:AQ617" si="1722">(AP598/AO598)*100</f>
        <v>0</v>
      </c>
      <c r="AR598" s="252"/>
    </row>
    <row r="599" spans="1:45" ht="31.2">
      <c r="A599" s="318"/>
      <c r="B599" s="318"/>
      <c r="C599" s="317"/>
      <c r="D599" s="243" t="s">
        <v>2</v>
      </c>
      <c r="E599" s="243">
        <f t="shared" ref="E599:F601" si="1723">E603+E607+E611</f>
        <v>0</v>
      </c>
      <c r="F599" s="243">
        <f t="shared" si="1723"/>
        <v>0</v>
      </c>
      <c r="G599" s="243" t="e">
        <f t="shared" si="1415"/>
        <v>#DIV/0!</v>
      </c>
      <c r="H599" s="243">
        <f t="shared" si="1711"/>
        <v>0</v>
      </c>
      <c r="I599" s="243">
        <f t="shared" si="1711"/>
        <v>0</v>
      </c>
      <c r="J599" s="243" t="e">
        <f t="shared" si="1712"/>
        <v>#DIV/0!</v>
      </c>
      <c r="K599" s="243">
        <f t="shared" si="1711"/>
        <v>0</v>
      </c>
      <c r="L599" s="243">
        <f t="shared" si="1711"/>
        <v>0</v>
      </c>
      <c r="M599" s="243" t="e">
        <f t="shared" si="1713"/>
        <v>#DIV/0!</v>
      </c>
      <c r="N599" s="243">
        <f t="shared" si="1711"/>
        <v>0</v>
      </c>
      <c r="O599" s="243">
        <f t="shared" si="1711"/>
        <v>0</v>
      </c>
      <c r="P599" s="243" t="e">
        <f t="shared" si="1714"/>
        <v>#DIV/0!</v>
      </c>
      <c r="Q599" s="243">
        <f t="shared" si="1711"/>
        <v>0</v>
      </c>
      <c r="R599" s="243">
        <f t="shared" si="1711"/>
        <v>0</v>
      </c>
      <c r="S599" s="243" t="e">
        <f t="shared" si="1715"/>
        <v>#DIV/0!</v>
      </c>
      <c r="T599" s="243">
        <f t="shared" si="1711"/>
        <v>0</v>
      </c>
      <c r="U599" s="243">
        <f t="shared" si="1711"/>
        <v>0</v>
      </c>
      <c r="V599" s="243" t="e">
        <f t="shared" si="1716"/>
        <v>#DIV/0!</v>
      </c>
      <c r="W599" s="243">
        <f t="shared" si="1711"/>
        <v>0</v>
      </c>
      <c r="X599" s="243">
        <f t="shared" si="1711"/>
        <v>0</v>
      </c>
      <c r="Y599" s="243" t="e">
        <f t="shared" si="1717"/>
        <v>#DIV/0!</v>
      </c>
      <c r="Z599" s="243">
        <f t="shared" si="1711"/>
        <v>0</v>
      </c>
      <c r="AA599" s="243">
        <f t="shared" si="1711"/>
        <v>0</v>
      </c>
      <c r="AB599" s="243" t="e">
        <f t="shared" si="588"/>
        <v>#DIV/0!</v>
      </c>
      <c r="AC599" s="243">
        <f t="shared" si="1711"/>
        <v>0</v>
      </c>
      <c r="AD599" s="243">
        <f t="shared" si="1711"/>
        <v>0</v>
      </c>
      <c r="AE599" s="243" t="e">
        <f t="shared" si="1718"/>
        <v>#DIV/0!</v>
      </c>
      <c r="AF599" s="243">
        <f t="shared" si="1711"/>
        <v>0</v>
      </c>
      <c r="AG599" s="243">
        <f t="shared" si="1711"/>
        <v>0</v>
      </c>
      <c r="AH599" s="243" t="e">
        <f t="shared" si="1719"/>
        <v>#DIV/0!</v>
      </c>
      <c r="AI599" s="243">
        <f t="shared" si="1711"/>
        <v>0</v>
      </c>
      <c r="AJ599" s="243">
        <f t="shared" si="1711"/>
        <v>0</v>
      </c>
      <c r="AK599" s="243" t="e">
        <f t="shared" si="1720"/>
        <v>#DIV/0!</v>
      </c>
      <c r="AL599" s="243">
        <f t="shared" si="1711"/>
        <v>0</v>
      </c>
      <c r="AM599" s="243">
        <f t="shared" si="1711"/>
        <v>0</v>
      </c>
      <c r="AN599" s="243" t="e">
        <f t="shared" si="1721"/>
        <v>#DIV/0!</v>
      </c>
      <c r="AO599" s="243">
        <f t="shared" si="1711"/>
        <v>0</v>
      </c>
      <c r="AP599" s="243">
        <f t="shared" si="1711"/>
        <v>0</v>
      </c>
      <c r="AQ599" s="243" t="e">
        <f t="shared" si="1722"/>
        <v>#DIV/0!</v>
      </c>
      <c r="AR599" s="252"/>
    </row>
    <row r="600" spans="1:45" ht="15.6">
      <c r="A600" s="318"/>
      <c r="B600" s="318"/>
      <c r="C600" s="317"/>
      <c r="D600" s="243" t="s">
        <v>43</v>
      </c>
      <c r="E600" s="243">
        <f>E604+E608+E612</f>
        <v>4329.2999999999993</v>
      </c>
      <c r="F600" s="243">
        <f t="shared" si="1723"/>
        <v>491.51</v>
      </c>
      <c r="G600" s="243">
        <f t="shared" si="1415"/>
        <v>11.353105582888691</v>
      </c>
      <c r="H600" s="243">
        <f t="shared" si="1711"/>
        <v>0</v>
      </c>
      <c r="I600" s="243">
        <f t="shared" si="1711"/>
        <v>0</v>
      </c>
      <c r="J600" s="243" t="e">
        <f t="shared" si="1712"/>
        <v>#DIV/0!</v>
      </c>
      <c r="K600" s="243">
        <f t="shared" si="1711"/>
        <v>25</v>
      </c>
      <c r="L600" s="243">
        <f t="shared" si="1711"/>
        <v>25</v>
      </c>
      <c r="M600" s="243">
        <f t="shared" si="1713"/>
        <v>100</v>
      </c>
      <c r="N600" s="243">
        <f t="shared" si="1711"/>
        <v>0</v>
      </c>
      <c r="O600" s="243">
        <f t="shared" si="1711"/>
        <v>3.1</v>
      </c>
      <c r="P600" s="243" t="e">
        <f t="shared" si="1714"/>
        <v>#DIV/0!</v>
      </c>
      <c r="Q600" s="243">
        <f t="shared" si="1711"/>
        <v>0</v>
      </c>
      <c r="R600" s="243">
        <f t="shared" si="1711"/>
        <v>0</v>
      </c>
      <c r="S600" s="243" t="e">
        <f t="shared" si="1715"/>
        <v>#DIV/0!</v>
      </c>
      <c r="T600" s="243">
        <f t="shared" si="1711"/>
        <v>10.9</v>
      </c>
      <c r="U600" s="243">
        <f t="shared" si="1711"/>
        <v>50</v>
      </c>
      <c r="V600" s="243">
        <f t="shared" si="1716"/>
        <v>458.71559633027522</v>
      </c>
      <c r="W600" s="243">
        <f t="shared" si="1711"/>
        <v>0</v>
      </c>
      <c r="X600" s="243">
        <f t="shared" si="1711"/>
        <v>213.5</v>
      </c>
      <c r="Y600" s="243" t="e">
        <f t="shared" si="1717"/>
        <v>#DIV/0!</v>
      </c>
      <c r="Z600" s="243">
        <f t="shared" si="1711"/>
        <v>1524.5</v>
      </c>
      <c r="AA600" s="243">
        <f t="shared" si="1711"/>
        <v>199.91</v>
      </c>
      <c r="AB600" s="243">
        <f t="shared" si="588"/>
        <v>13.113151853066579</v>
      </c>
      <c r="AC600" s="243">
        <f t="shared" si="1711"/>
        <v>844.09999999999991</v>
      </c>
      <c r="AD600" s="243">
        <f t="shared" si="1711"/>
        <v>0</v>
      </c>
      <c r="AE600" s="243">
        <f t="shared" si="1718"/>
        <v>0</v>
      </c>
      <c r="AF600" s="243">
        <f t="shared" si="1711"/>
        <v>662.7</v>
      </c>
      <c r="AG600" s="243">
        <f t="shared" si="1711"/>
        <v>0</v>
      </c>
      <c r="AH600" s="243">
        <f t="shared" si="1719"/>
        <v>0</v>
      </c>
      <c r="AI600" s="243">
        <f t="shared" si="1711"/>
        <v>268.8</v>
      </c>
      <c r="AJ600" s="243">
        <f t="shared" si="1711"/>
        <v>0</v>
      </c>
      <c r="AK600" s="243">
        <f t="shared" si="1720"/>
        <v>0</v>
      </c>
      <c r="AL600" s="243">
        <f t="shared" si="1711"/>
        <v>423.4</v>
      </c>
      <c r="AM600" s="243">
        <f t="shared" si="1711"/>
        <v>0</v>
      </c>
      <c r="AN600" s="243">
        <f t="shared" si="1721"/>
        <v>0</v>
      </c>
      <c r="AO600" s="243">
        <f t="shared" si="1711"/>
        <v>569.9</v>
      </c>
      <c r="AP600" s="243">
        <f t="shared" si="1711"/>
        <v>0</v>
      </c>
      <c r="AQ600" s="243">
        <f t="shared" si="1722"/>
        <v>0</v>
      </c>
      <c r="AR600" s="252"/>
    </row>
    <row r="601" spans="1:45" ht="31.2">
      <c r="A601" s="318"/>
      <c r="B601" s="318"/>
      <c r="C601" s="317"/>
      <c r="D601" s="243" t="s">
        <v>288</v>
      </c>
      <c r="E601" s="243">
        <f t="shared" si="1723"/>
        <v>0</v>
      </c>
      <c r="F601" s="243">
        <f t="shared" si="1723"/>
        <v>0</v>
      </c>
      <c r="G601" s="243" t="e">
        <f t="shared" si="1415"/>
        <v>#DIV/0!</v>
      </c>
      <c r="H601" s="243">
        <f t="shared" si="1711"/>
        <v>0</v>
      </c>
      <c r="I601" s="243">
        <f t="shared" si="1711"/>
        <v>0</v>
      </c>
      <c r="J601" s="243" t="e">
        <f t="shared" si="1712"/>
        <v>#DIV/0!</v>
      </c>
      <c r="K601" s="243">
        <f t="shared" si="1711"/>
        <v>0</v>
      </c>
      <c r="L601" s="243">
        <f t="shared" si="1711"/>
        <v>0</v>
      </c>
      <c r="M601" s="243" t="e">
        <f t="shared" si="1713"/>
        <v>#DIV/0!</v>
      </c>
      <c r="N601" s="243">
        <f t="shared" si="1711"/>
        <v>0</v>
      </c>
      <c r="O601" s="243">
        <f t="shared" si="1711"/>
        <v>0</v>
      </c>
      <c r="P601" s="243" t="e">
        <f t="shared" si="1714"/>
        <v>#DIV/0!</v>
      </c>
      <c r="Q601" s="243">
        <f t="shared" si="1711"/>
        <v>0</v>
      </c>
      <c r="R601" s="243">
        <f t="shared" si="1711"/>
        <v>0</v>
      </c>
      <c r="S601" s="243" t="e">
        <f t="shared" si="1715"/>
        <v>#DIV/0!</v>
      </c>
      <c r="T601" s="243">
        <f t="shared" si="1711"/>
        <v>0</v>
      </c>
      <c r="U601" s="243">
        <f t="shared" si="1711"/>
        <v>0</v>
      </c>
      <c r="V601" s="243" t="e">
        <f t="shared" si="1716"/>
        <v>#DIV/0!</v>
      </c>
      <c r="W601" s="243">
        <f t="shared" si="1711"/>
        <v>0</v>
      </c>
      <c r="X601" s="243">
        <f t="shared" si="1711"/>
        <v>0</v>
      </c>
      <c r="Y601" s="243" t="e">
        <f t="shared" si="1717"/>
        <v>#DIV/0!</v>
      </c>
      <c r="Z601" s="243">
        <f t="shared" si="1711"/>
        <v>0</v>
      </c>
      <c r="AA601" s="243">
        <f t="shared" si="1711"/>
        <v>0</v>
      </c>
      <c r="AB601" s="243" t="e">
        <f t="shared" si="588"/>
        <v>#DIV/0!</v>
      </c>
      <c r="AC601" s="243">
        <f t="shared" si="1711"/>
        <v>0</v>
      </c>
      <c r="AD601" s="243">
        <f t="shared" si="1711"/>
        <v>0</v>
      </c>
      <c r="AE601" s="243" t="e">
        <f t="shared" si="1718"/>
        <v>#DIV/0!</v>
      </c>
      <c r="AF601" s="243">
        <f t="shared" si="1711"/>
        <v>0</v>
      </c>
      <c r="AG601" s="243">
        <f t="shared" si="1711"/>
        <v>0</v>
      </c>
      <c r="AH601" s="243" t="e">
        <f t="shared" si="1719"/>
        <v>#DIV/0!</v>
      </c>
      <c r="AI601" s="243">
        <f t="shared" si="1711"/>
        <v>0</v>
      </c>
      <c r="AJ601" s="243">
        <f t="shared" si="1711"/>
        <v>0</v>
      </c>
      <c r="AK601" s="243" t="e">
        <f t="shared" si="1720"/>
        <v>#DIV/0!</v>
      </c>
      <c r="AL601" s="243">
        <f t="shared" si="1711"/>
        <v>0</v>
      </c>
      <c r="AM601" s="243">
        <f t="shared" si="1711"/>
        <v>0</v>
      </c>
      <c r="AN601" s="243" t="e">
        <f t="shared" si="1721"/>
        <v>#DIV/0!</v>
      </c>
      <c r="AO601" s="243">
        <f t="shared" si="1711"/>
        <v>0</v>
      </c>
      <c r="AP601" s="243">
        <f t="shared" si="1711"/>
        <v>0</v>
      </c>
      <c r="AQ601" s="243" t="e">
        <f t="shared" si="1722"/>
        <v>#DIV/0!</v>
      </c>
      <c r="AR601" s="252"/>
    </row>
    <row r="602" spans="1:45" ht="15.6">
      <c r="A602" s="318" t="s">
        <v>1</v>
      </c>
      <c r="B602" s="318" t="s">
        <v>376</v>
      </c>
      <c r="C602" s="317" t="s">
        <v>377</v>
      </c>
      <c r="D602" s="243" t="s">
        <v>287</v>
      </c>
      <c r="E602" s="243">
        <f>E603+E604+E605</f>
        <v>750</v>
      </c>
      <c r="F602" s="243">
        <f t="shared" ref="F602:AP602" si="1724">F603+F604+F605</f>
        <v>0</v>
      </c>
      <c r="G602" s="243">
        <f t="shared" si="1415"/>
        <v>0</v>
      </c>
      <c r="H602" s="243">
        <f t="shared" si="1724"/>
        <v>0</v>
      </c>
      <c r="I602" s="243">
        <f t="shared" si="1724"/>
        <v>0</v>
      </c>
      <c r="J602" s="243" t="e">
        <f t="shared" si="1712"/>
        <v>#DIV/0!</v>
      </c>
      <c r="K602" s="243">
        <f t="shared" si="1724"/>
        <v>0</v>
      </c>
      <c r="L602" s="243">
        <f t="shared" si="1724"/>
        <v>0</v>
      </c>
      <c r="M602" s="243" t="e">
        <f t="shared" si="1713"/>
        <v>#DIV/0!</v>
      </c>
      <c r="N602" s="243">
        <f t="shared" si="1724"/>
        <v>0</v>
      </c>
      <c r="O602" s="243">
        <f t="shared" si="1724"/>
        <v>0</v>
      </c>
      <c r="P602" s="243" t="e">
        <f t="shared" si="1714"/>
        <v>#DIV/0!</v>
      </c>
      <c r="Q602" s="243">
        <f t="shared" si="1724"/>
        <v>0</v>
      </c>
      <c r="R602" s="243">
        <f t="shared" si="1724"/>
        <v>0</v>
      </c>
      <c r="S602" s="243" t="e">
        <f t="shared" si="1715"/>
        <v>#DIV/0!</v>
      </c>
      <c r="T602" s="243">
        <f t="shared" si="1724"/>
        <v>0</v>
      </c>
      <c r="U602" s="243">
        <f t="shared" si="1724"/>
        <v>0</v>
      </c>
      <c r="V602" s="243" t="e">
        <f t="shared" si="1716"/>
        <v>#DIV/0!</v>
      </c>
      <c r="W602" s="243">
        <f t="shared" si="1724"/>
        <v>0</v>
      </c>
      <c r="X602" s="243">
        <f t="shared" si="1724"/>
        <v>0</v>
      </c>
      <c r="Y602" s="243" t="e">
        <f t="shared" si="1717"/>
        <v>#DIV/0!</v>
      </c>
      <c r="Z602" s="243">
        <f t="shared" si="1724"/>
        <v>0</v>
      </c>
      <c r="AA602" s="243">
        <f t="shared" si="1724"/>
        <v>0</v>
      </c>
      <c r="AB602" s="243" t="e">
        <f t="shared" si="588"/>
        <v>#DIV/0!</v>
      </c>
      <c r="AC602" s="243">
        <f t="shared" si="1724"/>
        <v>0</v>
      </c>
      <c r="AD602" s="243">
        <f t="shared" si="1724"/>
        <v>0</v>
      </c>
      <c r="AE602" s="243" t="e">
        <f t="shared" si="1718"/>
        <v>#DIV/0!</v>
      </c>
      <c r="AF602" s="243">
        <f t="shared" si="1724"/>
        <v>0</v>
      </c>
      <c r="AG602" s="243">
        <f t="shared" si="1724"/>
        <v>0</v>
      </c>
      <c r="AH602" s="243" t="e">
        <f t="shared" si="1719"/>
        <v>#DIV/0!</v>
      </c>
      <c r="AI602" s="243">
        <f t="shared" si="1724"/>
        <v>180.1</v>
      </c>
      <c r="AJ602" s="243">
        <f t="shared" si="1724"/>
        <v>0</v>
      </c>
      <c r="AK602" s="243">
        <f t="shared" si="1720"/>
        <v>0</v>
      </c>
      <c r="AL602" s="243">
        <f t="shared" si="1724"/>
        <v>0</v>
      </c>
      <c r="AM602" s="243">
        <f t="shared" si="1724"/>
        <v>0</v>
      </c>
      <c r="AN602" s="243" t="e">
        <f t="shared" si="1721"/>
        <v>#DIV/0!</v>
      </c>
      <c r="AO602" s="243">
        <f t="shared" si="1724"/>
        <v>569.9</v>
      </c>
      <c r="AP602" s="243">
        <f t="shared" si="1724"/>
        <v>0</v>
      </c>
      <c r="AQ602" s="243">
        <f t="shared" si="1722"/>
        <v>0</v>
      </c>
      <c r="AR602" s="252"/>
    </row>
    <row r="603" spans="1:45" ht="31.2">
      <c r="A603" s="318"/>
      <c r="B603" s="318"/>
      <c r="C603" s="317"/>
      <c r="D603" s="243" t="s">
        <v>2</v>
      </c>
      <c r="E603" s="243">
        <f t="shared" ref="E603:F605" si="1725">H603+K603+N603+Q603+T603+W603+Z603+AC603+AF603+AI603+AL603+AO603</f>
        <v>0</v>
      </c>
      <c r="F603" s="243">
        <f t="shared" si="1725"/>
        <v>0</v>
      </c>
      <c r="G603" s="243" t="e">
        <f t="shared" si="1415"/>
        <v>#DIV/0!</v>
      </c>
      <c r="H603" s="252">
        <v>0</v>
      </c>
      <c r="I603" s="252">
        <v>0</v>
      </c>
      <c r="J603" s="243" t="e">
        <f t="shared" si="1712"/>
        <v>#DIV/0!</v>
      </c>
      <c r="K603" s="252">
        <v>0</v>
      </c>
      <c r="L603" s="252">
        <v>0</v>
      </c>
      <c r="M603" s="243" t="e">
        <f t="shared" si="1713"/>
        <v>#DIV/0!</v>
      </c>
      <c r="N603" s="252">
        <v>0</v>
      </c>
      <c r="O603" s="252">
        <v>0</v>
      </c>
      <c r="P603" s="243" t="e">
        <f t="shared" si="1714"/>
        <v>#DIV/0!</v>
      </c>
      <c r="Q603" s="252">
        <v>0</v>
      </c>
      <c r="R603" s="252">
        <v>0</v>
      </c>
      <c r="S603" s="243" t="e">
        <f t="shared" si="1715"/>
        <v>#DIV/0!</v>
      </c>
      <c r="T603" s="252">
        <v>0</v>
      </c>
      <c r="U603" s="252">
        <v>0</v>
      </c>
      <c r="V603" s="243" t="e">
        <f t="shared" si="1716"/>
        <v>#DIV/0!</v>
      </c>
      <c r="W603" s="252">
        <v>0</v>
      </c>
      <c r="X603" s="252">
        <v>0</v>
      </c>
      <c r="Y603" s="243" t="e">
        <f t="shared" si="1717"/>
        <v>#DIV/0!</v>
      </c>
      <c r="Z603" s="252">
        <v>0</v>
      </c>
      <c r="AA603" s="252">
        <v>0</v>
      </c>
      <c r="AB603" s="243" t="e">
        <f t="shared" si="588"/>
        <v>#DIV/0!</v>
      </c>
      <c r="AC603" s="252">
        <v>0</v>
      </c>
      <c r="AD603" s="252">
        <v>0</v>
      </c>
      <c r="AE603" s="243" t="e">
        <f t="shared" si="1718"/>
        <v>#DIV/0!</v>
      </c>
      <c r="AF603" s="252">
        <v>0</v>
      </c>
      <c r="AG603" s="252">
        <v>0</v>
      </c>
      <c r="AH603" s="243" t="e">
        <f t="shared" si="1719"/>
        <v>#DIV/0!</v>
      </c>
      <c r="AI603" s="252">
        <v>0</v>
      </c>
      <c r="AJ603" s="252">
        <v>0</v>
      </c>
      <c r="AK603" s="243" t="e">
        <f t="shared" si="1720"/>
        <v>#DIV/0!</v>
      </c>
      <c r="AL603" s="252">
        <v>0</v>
      </c>
      <c r="AM603" s="252">
        <v>0</v>
      </c>
      <c r="AN603" s="243" t="e">
        <f t="shared" si="1721"/>
        <v>#DIV/0!</v>
      </c>
      <c r="AO603" s="252">
        <v>0</v>
      </c>
      <c r="AP603" s="252">
        <v>0</v>
      </c>
      <c r="AQ603" s="243" t="e">
        <f t="shared" si="1722"/>
        <v>#DIV/0!</v>
      </c>
      <c r="AR603" s="252"/>
    </row>
    <row r="604" spans="1:45" ht="15.6">
      <c r="A604" s="318"/>
      <c r="B604" s="318"/>
      <c r="C604" s="317"/>
      <c r="D604" s="243" t="s">
        <v>43</v>
      </c>
      <c r="E604" s="243">
        <f>H604+K604+N604+Q604+T604+W604+Z604+AC604+AF604+AI604+AL604+AO604</f>
        <v>750</v>
      </c>
      <c r="F604" s="243">
        <f t="shared" si="1725"/>
        <v>0</v>
      </c>
      <c r="G604" s="243">
        <f t="shared" si="1415"/>
        <v>0</v>
      </c>
      <c r="H604" s="252">
        <v>0</v>
      </c>
      <c r="I604" s="252">
        <v>0</v>
      </c>
      <c r="J604" s="243" t="e">
        <f t="shared" si="1712"/>
        <v>#DIV/0!</v>
      </c>
      <c r="K604" s="252">
        <v>0</v>
      </c>
      <c r="L604" s="252">
        <v>0</v>
      </c>
      <c r="M604" s="243" t="e">
        <f t="shared" si="1713"/>
        <v>#DIV/0!</v>
      </c>
      <c r="N604" s="252">
        <v>0</v>
      </c>
      <c r="O604" s="252">
        <v>0</v>
      </c>
      <c r="P604" s="243" t="e">
        <f t="shared" si="1714"/>
        <v>#DIV/0!</v>
      </c>
      <c r="Q604" s="252">
        <v>0</v>
      </c>
      <c r="R604" s="252">
        <v>0</v>
      </c>
      <c r="S604" s="243" t="e">
        <f t="shared" si="1715"/>
        <v>#DIV/0!</v>
      </c>
      <c r="T604" s="252">
        <v>0</v>
      </c>
      <c r="U604" s="252">
        <v>0</v>
      </c>
      <c r="V604" s="243" t="e">
        <f t="shared" si="1716"/>
        <v>#DIV/0!</v>
      </c>
      <c r="W604" s="252">
        <v>0</v>
      </c>
      <c r="X604" s="252">
        <v>0</v>
      </c>
      <c r="Y604" s="243" t="e">
        <f t="shared" si="1717"/>
        <v>#DIV/0!</v>
      </c>
      <c r="Z604" s="252">
        <v>0</v>
      </c>
      <c r="AA604" s="252">
        <v>0</v>
      </c>
      <c r="AB604" s="243" t="e">
        <f t="shared" si="588"/>
        <v>#DIV/0!</v>
      </c>
      <c r="AC604" s="252">
        <v>0</v>
      </c>
      <c r="AD604" s="252"/>
      <c r="AE604" s="243" t="e">
        <f t="shared" si="1718"/>
        <v>#DIV/0!</v>
      </c>
      <c r="AF604" s="252">
        <v>0</v>
      </c>
      <c r="AG604" s="252">
        <v>0</v>
      </c>
      <c r="AH604" s="243" t="e">
        <f t="shared" si="1719"/>
        <v>#DIV/0!</v>
      </c>
      <c r="AI604" s="252">
        <v>180.1</v>
      </c>
      <c r="AJ604" s="252">
        <v>0</v>
      </c>
      <c r="AK604" s="243">
        <f t="shared" si="1720"/>
        <v>0</v>
      </c>
      <c r="AL604" s="252"/>
      <c r="AM604" s="252">
        <v>0</v>
      </c>
      <c r="AN604" s="243" t="e">
        <f t="shared" si="1721"/>
        <v>#DIV/0!</v>
      </c>
      <c r="AO604" s="252">
        <v>569.9</v>
      </c>
      <c r="AP604" s="252">
        <v>0</v>
      </c>
      <c r="AQ604" s="243">
        <f t="shared" si="1722"/>
        <v>0</v>
      </c>
      <c r="AR604" s="252"/>
    </row>
    <row r="605" spans="1:45" ht="31.2">
      <c r="A605" s="318"/>
      <c r="B605" s="318"/>
      <c r="C605" s="317"/>
      <c r="D605" s="243" t="s">
        <v>288</v>
      </c>
      <c r="E605" s="243">
        <f t="shared" si="1725"/>
        <v>0</v>
      </c>
      <c r="F605" s="243">
        <f t="shared" si="1725"/>
        <v>0</v>
      </c>
      <c r="G605" s="243" t="e">
        <f t="shared" si="1415"/>
        <v>#DIV/0!</v>
      </c>
      <c r="H605" s="252">
        <v>0</v>
      </c>
      <c r="I605" s="252">
        <v>0</v>
      </c>
      <c r="J605" s="243" t="e">
        <f t="shared" si="1712"/>
        <v>#DIV/0!</v>
      </c>
      <c r="K605" s="252">
        <v>0</v>
      </c>
      <c r="L605" s="252">
        <v>0</v>
      </c>
      <c r="M605" s="243" t="e">
        <f t="shared" si="1713"/>
        <v>#DIV/0!</v>
      </c>
      <c r="N605" s="252">
        <v>0</v>
      </c>
      <c r="O605" s="252">
        <v>0</v>
      </c>
      <c r="P605" s="243" t="e">
        <f t="shared" si="1714"/>
        <v>#DIV/0!</v>
      </c>
      <c r="Q605" s="252">
        <v>0</v>
      </c>
      <c r="R605" s="252">
        <v>0</v>
      </c>
      <c r="S605" s="243" t="e">
        <f t="shared" si="1715"/>
        <v>#DIV/0!</v>
      </c>
      <c r="T605" s="252">
        <v>0</v>
      </c>
      <c r="U605" s="252">
        <v>0</v>
      </c>
      <c r="V605" s="243" t="e">
        <f t="shared" si="1716"/>
        <v>#DIV/0!</v>
      </c>
      <c r="W605" s="252">
        <v>0</v>
      </c>
      <c r="X605" s="252">
        <v>0</v>
      </c>
      <c r="Y605" s="243" t="e">
        <f t="shared" si="1717"/>
        <v>#DIV/0!</v>
      </c>
      <c r="Z605" s="252">
        <v>0</v>
      </c>
      <c r="AA605" s="252">
        <v>0</v>
      </c>
      <c r="AB605" s="243" t="e">
        <f t="shared" si="588"/>
        <v>#DIV/0!</v>
      </c>
      <c r="AC605" s="252">
        <v>0</v>
      </c>
      <c r="AD605" s="252">
        <v>0</v>
      </c>
      <c r="AE605" s="243" t="e">
        <f t="shared" si="1718"/>
        <v>#DIV/0!</v>
      </c>
      <c r="AF605" s="252">
        <v>0</v>
      </c>
      <c r="AG605" s="252">
        <v>0</v>
      </c>
      <c r="AH605" s="243" t="e">
        <f t="shared" si="1719"/>
        <v>#DIV/0!</v>
      </c>
      <c r="AI605" s="252">
        <v>0</v>
      </c>
      <c r="AJ605" s="252">
        <v>0</v>
      </c>
      <c r="AK605" s="243" t="e">
        <f t="shared" si="1720"/>
        <v>#DIV/0!</v>
      </c>
      <c r="AL605" s="252">
        <v>0</v>
      </c>
      <c r="AM605" s="252">
        <v>0</v>
      </c>
      <c r="AN605" s="243" t="e">
        <f t="shared" si="1721"/>
        <v>#DIV/0!</v>
      </c>
      <c r="AO605" s="252">
        <v>0</v>
      </c>
      <c r="AP605" s="252">
        <v>0</v>
      </c>
      <c r="AQ605" s="243" t="e">
        <f t="shared" si="1722"/>
        <v>#DIV/0!</v>
      </c>
      <c r="AR605" s="252"/>
    </row>
    <row r="606" spans="1:45" ht="15.6">
      <c r="A606" s="318" t="s">
        <v>3</v>
      </c>
      <c r="B606" s="318" t="s">
        <v>378</v>
      </c>
      <c r="C606" s="317" t="s">
        <v>377</v>
      </c>
      <c r="D606" s="243" t="s">
        <v>287</v>
      </c>
      <c r="E606" s="243">
        <f>E607+E608+E609</f>
        <v>2739.2999999999997</v>
      </c>
      <c r="F606" s="243">
        <f t="shared" ref="F606:AP606" si="1726">F607+F608+F609</f>
        <v>0</v>
      </c>
      <c r="G606" s="243">
        <f t="shared" si="1415"/>
        <v>0</v>
      </c>
      <c r="H606" s="243">
        <f t="shared" si="1726"/>
        <v>0</v>
      </c>
      <c r="I606" s="243">
        <f t="shared" si="1726"/>
        <v>0</v>
      </c>
      <c r="J606" s="243" t="e">
        <f t="shared" si="1712"/>
        <v>#DIV/0!</v>
      </c>
      <c r="K606" s="243">
        <f t="shared" si="1726"/>
        <v>0</v>
      </c>
      <c r="L606" s="243">
        <f t="shared" si="1726"/>
        <v>0</v>
      </c>
      <c r="M606" s="243" t="e">
        <f t="shared" si="1713"/>
        <v>#DIV/0!</v>
      </c>
      <c r="N606" s="243">
        <f t="shared" si="1726"/>
        <v>0</v>
      </c>
      <c r="O606" s="243">
        <f t="shared" si="1726"/>
        <v>0</v>
      </c>
      <c r="P606" s="243" t="e">
        <f t="shared" si="1714"/>
        <v>#DIV/0!</v>
      </c>
      <c r="Q606" s="243">
        <f t="shared" si="1726"/>
        <v>0</v>
      </c>
      <c r="R606" s="243">
        <f t="shared" si="1726"/>
        <v>0</v>
      </c>
      <c r="S606" s="243" t="e">
        <f t="shared" si="1715"/>
        <v>#DIV/0!</v>
      </c>
      <c r="T606" s="243">
        <f t="shared" si="1726"/>
        <v>0</v>
      </c>
      <c r="U606" s="243">
        <f t="shared" si="1726"/>
        <v>0</v>
      </c>
      <c r="V606" s="243" t="e">
        <f t="shared" si="1716"/>
        <v>#DIV/0!</v>
      </c>
      <c r="W606" s="243">
        <f t="shared" si="1726"/>
        <v>0</v>
      </c>
      <c r="X606" s="243">
        <f t="shared" si="1726"/>
        <v>0</v>
      </c>
      <c r="Y606" s="243" t="e">
        <f t="shared" si="1717"/>
        <v>#DIV/0!</v>
      </c>
      <c r="Z606" s="243">
        <f t="shared" si="1726"/>
        <v>1123.4000000000001</v>
      </c>
      <c r="AA606" s="243">
        <f t="shared" si="1726"/>
        <v>0</v>
      </c>
      <c r="AB606" s="243">
        <f t="shared" si="588"/>
        <v>0</v>
      </c>
      <c r="AC606" s="243">
        <f t="shared" si="1726"/>
        <v>831.09999999999991</v>
      </c>
      <c r="AD606" s="243">
        <f t="shared" si="1726"/>
        <v>0</v>
      </c>
      <c r="AE606" s="243">
        <f t="shared" si="1718"/>
        <v>0</v>
      </c>
      <c r="AF606" s="243">
        <f t="shared" si="1726"/>
        <v>662.7</v>
      </c>
      <c r="AG606" s="243">
        <f t="shared" si="1726"/>
        <v>0</v>
      </c>
      <c r="AH606" s="243">
        <f t="shared" si="1719"/>
        <v>0</v>
      </c>
      <c r="AI606" s="243">
        <f t="shared" si="1726"/>
        <v>88.7</v>
      </c>
      <c r="AJ606" s="243">
        <f t="shared" si="1726"/>
        <v>0</v>
      </c>
      <c r="AK606" s="243">
        <f t="shared" si="1720"/>
        <v>0</v>
      </c>
      <c r="AL606" s="243">
        <f t="shared" si="1726"/>
        <v>33.4</v>
      </c>
      <c r="AM606" s="243">
        <f t="shared" si="1726"/>
        <v>0</v>
      </c>
      <c r="AN606" s="243">
        <f t="shared" si="1721"/>
        <v>0</v>
      </c>
      <c r="AO606" s="243">
        <f t="shared" si="1726"/>
        <v>0</v>
      </c>
      <c r="AP606" s="243">
        <f t="shared" si="1726"/>
        <v>0</v>
      </c>
      <c r="AQ606" s="243" t="e">
        <f t="shared" si="1722"/>
        <v>#DIV/0!</v>
      </c>
      <c r="AR606" s="252"/>
    </row>
    <row r="607" spans="1:45" ht="31.2">
      <c r="A607" s="318"/>
      <c r="B607" s="318"/>
      <c r="C607" s="317"/>
      <c r="D607" s="243" t="s">
        <v>2</v>
      </c>
      <c r="E607" s="243">
        <f t="shared" ref="E607:F609" si="1727">H607+K607+N607+Q607+T607+W607+Z607+AC607+AF607+AI607+AL607+AO607</f>
        <v>0</v>
      </c>
      <c r="F607" s="243">
        <f t="shared" si="1727"/>
        <v>0</v>
      </c>
      <c r="G607" s="243" t="e">
        <f t="shared" si="1415"/>
        <v>#DIV/0!</v>
      </c>
      <c r="H607" s="252">
        <v>0</v>
      </c>
      <c r="I607" s="252">
        <v>0</v>
      </c>
      <c r="J607" s="243" t="e">
        <f t="shared" si="1712"/>
        <v>#DIV/0!</v>
      </c>
      <c r="K607" s="252">
        <v>0</v>
      </c>
      <c r="L607" s="252">
        <v>0</v>
      </c>
      <c r="M607" s="243" t="e">
        <f t="shared" si="1713"/>
        <v>#DIV/0!</v>
      </c>
      <c r="N607" s="252">
        <v>0</v>
      </c>
      <c r="O607" s="252">
        <v>0</v>
      </c>
      <c r="P607" s="243" t="e">
        <f t="shared" si="1714"/>
        <v>#DIV/0!</v>
      </c>
      <c r="Q607" s="252">
        <v>0</v>
      </c>
      <c r="R607" s="252">
        <v>0</v>
      </c>
      <c r="S607" s="243" t="e">
        <f t="shared" si="1715"/>
        <v>#DIV/0!</v>
      </c>
      <c r="T607" s="252">
        <v>0</v>
      </c>
      <c r="U607" s="252">
        <v>0</v>
      </c>
      <c r="V607" s="243" t="e">
        <f t="shared" si="1716"/>
        <v>#DIV/0!</v>
      </c>
      <c r="W607" s="252">
        <v>0</v>
      </c>
      <c r="X607" s="252">
        <v>0</v>
      </c>
      <c r="Y607" s="243" t="e">
        <f t="shared" si="1717"/>
        <v>#DIV/0!</v>
      </c>
      <c r="Z607" s="252">
        <v>0</v>
      </c>
      <c r="AA607" s="252">
        <v>0</v>
      </c>
      <c r="AB607" s="243" t="e">
        <f t="shared" ref="AB607:AB617" si="1728">(AA607/Z607)*100</f>
        <v>#DIV/0!</v>
      </c>
      <c r="AC607" s="252">
        <v>0</v>
      </c>
      <c r="AD607" s="252">
        <v>0</v>
      </c>
      <c r="AE607" s="243" t="e">
        <f t="shared" si="1718"/>
        <v>#DIV/0!</v>
      </c>
      <c r="AF607" s="252">
        <v>0</v>
      </c>
      <c r="AG607" s="252">
        <v>0</v>
      </c>
      <c r="AH607" s="243" t="e">
        <f t="shared" si="1719"/>
        <v>#DIV/0!</v>
      </c>
      <c r="AI607" s="252">
        <v>0</v>
      </c>
      <c r="AJ607" s="252">
        <v>0</v>
      </c>
      <c r="AK607" s="243" t="e">
        <f t="shared" si="1720"/>
        <v>#DIV/0!</v>
      </c>
      <c r="AL607" s="252">
        <v>0</v>
      </c>
      <c r="AM607" s="252">
        <v>0</v>
      </c>
      <c r="AN607" s="243" t="e">
        <f t="shared" si="1721"/>
        <v>#DIV/0!</v>
      </c>
      <c r="AO607" s="252">
        <v>0</v>
      </c>
      <c r="AP607" s="252">
        <v>0</v>
      </c>
      <c r="AQ607" s="243" t="e">
        <f t="shared" si="1722"/>
        <v>#DIV/0!</v>
      </c>
      <c r="AR607" s="252"/>
    </row>
    <row r="608" spans="1:45" ht="15.6">
      <c r="A608" s="318"/>
      <c r="B608" s="318"/>
      <c r="C608" s="317"/>
      <c r="D608" s="243" t="s">
        <v>43</v>
      </c>
      <c r="E608" s="243">
        <f t="shared" si="1727"/>
        <v>2739.2999999999997</v>
      </c>
      <c r="F608" s="243">
        <f t="shared" si="1727"/>
        <v>0</v>
      </c>
      <c r="G608" s="243">
        <f t="shared" si="1415"/>
        <v>0</v>
      </c>
      <c r="H608" s="252">
        <v>0</v>
      </c>
      <c r="I608" s="252">
        <v>0</v>
      </c>
      <c r="J608" s="243" t="e">
        <f t="shared" si="1712"/>
        <v>#DIV/0!</v>
      </c>
      <c r="K608" s="252">
        <v>0</v>
      </c>
      <c r="L608" s="252">
        <v>0</v>
      </c>
      <c r="M608" s="243" t="e">
        <f t="shared" si="1713"/>
        <v>#DIV/0!</v>
      </c>
      <c r="N608" s="252">
        <v>0</v>
      </c>
      <c r="O608" s="252">
        <v>0</v>
      </c>
      <c r="P608" s="243" t="e">
        <f t="shared" si="1714"/>
        <v>#DIV/0!</v>
      </c>
      <c r="Q608" s="252">
        <v>0</v>
      </c>
      <c r="R608" s="252">
        <v>0</v>
      </c>
      <c r="S608" s="243" t="e">
        <f t="shared" si="1715"/>
        <v>#DIV/0!</v>
      </c>
      <c r="T608" s="252">
        <v>0</v>
      </c>
      <c r="U608" s="252">
        <v>0</v>
      </c>
      <c r="V608" s="243" t="e">
        <f t="shared" si="1716"/>
        <v>#DIV/0!</v>
      </c>
      <c r="W608" s="252">
        <v>0</v>
      </c>
      <c r="X608" s="252">
        <v>0</v>
      </c>
      <c r="Y608" s="243" t="e">
        <f t="shared" si="1717"/>
        <v>#DIV/0!</v>
      </c>
      <c r="Z608" s="252">
        <v>1123.4000000000001</v>
      </c>
      <c r="AA608" s="252">
        <v>0</v>
      </c>
      <c r="AB608" s="243">
        <f t="shared" si="1728"/>
        <v>0</v>
      </c>
      <c r="AC608" s="252">
        <f>941.8-110.7</f>
        <v>831.09999999999991</v>
      </c>
      <c r="AD608" s="252">
        <v>0</v>
      </c>
      <c r="AE608" s="243">
        <f t="shared" si="1718"/>
        <v>0</v>
      </c>
      <c r="AF608" s="252">
        <f>200-73.4-35-52.7-4.5+94.8+533.5</f>
        <v>662.7</v>
      </c>
      <c r="AG608" s="252">
        <v>0</v>
      </c>
      <c r="AH608" s="243">
        <f t="shared" si="1719"/>
        <v>0</v>
      </c>
      <c r="AI608" s="252">
        <f>48+40.7</f>
        <v>88.7</v>
      </c>
      <c r="AJ608" s="252">
        <v>0</v>
      </c>
      <c r="AK608" s="243">
        <f t="shared" si="1720"/>
        <v>0</v>
      </c>
      <c r="AL608" s="252">
        <v>33.4</v>
      </c>
      <c r="AM608" s="252">
        <v>0</v>
      </c>
      <c r="AN608" s="243">
        <f t="shared" si="1721"/>
        <v>0</v>
      </c>
      <c r="AO608" s="252">
        <v>0</v>
      </c>
      <c r="AP608" s="252">
        <v>0</v>
      </c>
      <c r="AQ608" s="243" t="e">
        <f t="shared" si="1722"/>
        <v>#DIV/0!</v>
      </c>
      <c r="AR608" s="252"/>
    </row>
    <row r="609" spans="1:44" ht="44.25" customHeight="1">
      <c r="A609" s="318"/>
      <c r="B609" s="318"/>
      <c r="C609" s="317"/>
      <c r="D609" s="243" t="s">
        <v>288</v>
      </c>
      <c r="E609" s="243">
        <f t="shared" si="1727"/>
        <v>0</v>
      </c>
      <c r="F609" s="243">
        <f t="shared" si="1727"/>
        <v>0</v>
      </c>
      <c r="G609" s="243" t="e">
        <f t="shared" si="1415"/>
        <v>#DIV/0!</v>
      </c>
      <c r="H609" s="252">
        <v>0</v>
      </c>
      <c r="I609" s="252">
        <v>0</v>
      </c>
      <c r="J609" s="243" t="e">
        <f t="shared" si="1712"/>
        <v>#DIV/0!</v>
      </c>
      <c r="K609" s="252">
        <v>0</v>
      </c>
      <c r="L609" s="252">
        <v>0</v>
      </c>
      <c r="M609" s="243" t="e">
        <f t="shared" si="1713"/>
        <v>#DIV/0!</v>
      </c>
      <c r="N609" s="252">
        <v>0</v>
      </c>
      <c r="O609" s="252">
        <v>0</v>
      </c>
      <c r="P609" s="243" t="e">
        <f t="shared" si="1714"/>
        <v>#DIV/0!</v>
      </c>
      <c r="Q609" s="252">
        <v>0</v>
      </c>
      <c r="R609" s="252">
        <v>0</v>
      </c>
      <c r="S609" s="243" t="e">
        <f t="shared" si="1715"/>
        <v>#DIV/0!</v>
      </c>
      <c r="T609" s="252">
        <v>0</v>
      </c>
      <c r="U609" s="252">
        <v>0</v>
      </c>
      <c r="V609" s="243" t="e">
        <f t="shared" si="1716"/>
        <v>#DIV/0!</v>
      </c>
      <c r="W609" s="252">
        <v>0</v>
      </c>
      <c r="X609" s="252">
        <v>0</v>
      </c>
      <c r="Y609" s="243" t="e">
        <f t="shared" si="1717"/>
        <v>#DIV/0!</v>
      </c>
      <c r="Z609" s="252">
        <v>0</v>
      </c>
      <c r="AA609" s="252">
        <v>0</v>
      </c>
      <c r="AB609" s="243" t="e">
        <f t="shared" si="1728"/>
        <v>#DIV/0!</v>
      </c>
      <c r="AC609" s="252">
        <v>0</v>
      </c>
      <c r="AD609" s="252">
        <v>0</v>
      </c>
      <c r="AE609" s="243" t="e">
        <f t="shared" si="1718"/>
        <v>#DIV/0!</v>
      </c>
      <c r="AF609" s="252">
        <v>0</v>
      </c>
      <c r="AG609" s="252">
        <v>0</v>
      </c>
      <c r="AH609" s="243" t="e">
        <f t="shared" si="1719"/>
        <v>#DIV/0!</v>
      </c>
      <c r="AI609" s="252">
        <v>0</v>
      </c>
      <c r="AJ609" s="252">
        <v>0</v>
      </c>
      <c r="AK609" s="243" t="e">
        <f t="shared" si="1720"/>
        <v>#DIV/0!</v>
      </c>
      <c r="AL609" s="252">
        <v>0</v>
      </c>
      <c r="AM609" s="252">
        <v>0</v>
      </c>
      <c r="AN609" s="243" t="e">
        <f t="shared" si="1721"/>
        <v>#DIV/0!</v>
      </c>
      <c r="AO609" s="252">
        <v>0</v>
      </c>
      <c r="AP609" s="252">
        <v>0</v>
      </c>
      <c r="AQ609" s="243" t="e">
        <f t="shared" si="1722"/>
        <v>#DIV/0!</v>
      </c>
      <c r="AR609" s="252"/>
    </row>
    <row r="610" spans="1:44" ht="15.6">
      <c r="A610" s="318" t="s">
        <v>4</v>
      </c>
      <c r="B610" s="318" t="s">
        <v>379</v>
      </c>
      <c r="C610" s="317" t="s">
        <v>375</v>
      </c>
      <c r="D610" s="243" t="s">
        <v>287</v>
      </c>
      <c r="E610" s="243">
        <f>E611+E612+E613</f>
        <v>840</v>
      </c>
      <c r="F610" s="243">
        <f t="shared" ref="F610:AP610" si="1729">F611+F612+F613</f>
        <v>491.51</v>
      </c>
      <c r="G610" s="243">
        <f t="shared" si="1415"/>
        <v>58.513095238095239</v>
      </c>
      <c r="H610" s="243">
        <f t="shared" si="1729"/>
        <v>0</v>
      </c>
      <c r="I610" s="243">
        <f t="shared" si="1729"/>
        <v>0</v>
      </c>
      <c r="J610" s="243" t="e">
        <f t="shared" si="1712"/>
        <v>#DIV/0!</v>
      </c>
      <c r="K610" s="243">
        <f t="shared" si="1729"/>
        <v>25</v>
      </c>
      <c r="L610" s="243">
        <f t="shared" si="1729"/>
        <v>25</v>
      </c>
      <c r="M610" s="243">
        <f t="shared" si="1713"/>
        <v>100</v>
      </c>
      <c r="N610" s="243">
        <f t="shared" si="1729"/>
        <v>0</v>
      </c>
      <c r="O610" s="243">
        <f t="shared" si="1729"/>
        <v>3.1</v>
      </c>
      <c r="P610" s="243" t="e">
        <f t="shared" si="1714"/>
        <v>#DIV/0!</v>
      </c>
      <c r="Q610" s="243">
        <f t="shared" si="1729"/>
        <v>0</v>
      </c>
      <c r="R610" s="243">
        <f t="shared" si="1729"/>
        <v>0</v>
      </c>
      <c r="S610" s="243" t="e">
        <f t="shared" si="1715"/>
        <v>#DIV/0!</v>
      </c>
      <c r="T610" s="243">
        <f t="shared" si="1729"/>
        <v>10.9</v>
      </c>
      <c r="U610" s="243">
        <f t="shared" si="1729"/>
        <v>50</v>
      </c>
      <c r="V610" s="243">
        <f t="shared" si="1716"/>
        <v>458.71559633027522</v>
      </c>
      <c r="W610" s="243">
        <f t="shared" si="1729"/>
        <v>0</v>
      </c>
      <c r="X610" s="243">
        <f t="shared" si="1729"/>
        <v>213.5</v>
      </c>
      <c r="Y610" s="243" t="e">
        <f t="shared" si="1717"/>
        <v>#DIV/0!</v>
      </c>
      <c r="Z610" s="243">
        <f t="shared" si="1729"/>
        <v>401.1</v>
      </c>
      <c r="AA610" s="243">
        <f t="shared" si="1729"/>
        <v>199.91</v>
      </c>
      <c r="AB610" s="243">
        <f t="shared" si="1728"/>
        <v>49.84043879331837</v>
      </c>
      <c r="AC610" s="243">
        <f t="shared" si="1729"/>
        <v>13</v>
      </c>
      <c r="AD610" s="243">
        <f t="shared" si="1729"/>
        <v>0</v>
      </c>
      <c r="AE610" s="243">
        <f>(AD610/AC610)*100</f>
        <v>0</v>
      </c>
      <c r="AF610" s="243">
        <f t="shared" si="1729"/>
        <v>0</v>
      </c>
      <c r="AG610" s="243">
        <f t="shared" si="1729"/>
        <v>0</v>
      </c>
      <c r="AH610" s="243" t="e">
        <f t="shared" si="1719"/>
        <v>#DIV/0!</v>
      </c>
      <c r="AI610" s="243">
        <f t="shared" si="1729"/>
        <v>0</v>
      </c>
      <c r="AJ610" s="243">
        <f t="shared" si="1729"/>
        <v>0</v>
      </c>
      <c r="AK610" s="243" t="e">
        <f t="shared" si="1720"/>
        <v>#DIV/0!</v>
      </c>
      <c r="AL610" s="243">
        <f t="shared" si="1729"/>
        <v>390</v>
      </c>
      <c r="AM610" s="243">
        <f t="shared" si="1729"/>
        <v>0</v>
      </c>
      <c r="AN610" s="243">
        <f t="shared" si="1721"/>
        <v>0</v>
      </c>
      <c r="AO610" s="243">
        <f t="shared" si="1729"/>
        <v>0</v>
      </c>
      <c r="AP610" s="243">
        <f t="shared" si="1729"/>
        <v>0</v>
      </c>
      <c r="AQ610" s="243" t="e">
        <f t="shared" si="1722"/>
        <v>#DIV/0!</v>
      </c>
      <c r="AR610" s="252"/>
    </row>
    <row r="611" spans="1:44" ht="31.2">
      <c r="A611" s="318"/>
      <c r="B611" s="318"/>
      <c r="C611" s="317"/>
      <c r="D611" s="243" t="s">
        <v>2</v>
      </c>
      <c r="E611" s="243">
        <f t="shared" ref="E611:F613" si="1730">H611+K611+N611+Q611+T611+W611+Z611+AC611+AF611+AI611+AL611+AO611</f>
        <v>0</v>
      </c>
      <c r="F611" s="243">
        <f t="shared" si="1730"/>
        <v>0</v>
      </c>
      <c r="G611" s="243" t="e">
        <f t="shared" si="1415"/>
        <v>#DIV/0!</v>
      </c>
      <c r="H611" s="252">
        <v>0</v>
      </c>
      <c r="I611" s="252">
        <v>0</v>
      </c>
      <c r="J611" s="243" t="e">
        <f t="shared" si="1712"/>
        <v>#DIV/0!</v>
      </c>
      <c r="K611" s="252">
        <v>0</v>
      </c>
      <c r="L611" s="252">
        <v>0</v>
      </c>
      <c r="M611" s="243" t="e">
        <f t="shared" si="1713"/>
        <v>#DIV/0!</v>
      </c>
      <c r="N611" s="252">
        <v>0</v>
      </c>
      <c r="O611" s="252">
        <v>0</v>
      </c>
      <c r="P611" s="243" t="e">
        <f t="shared" si="1714"/>
        <v>#DIV/0!</v>
      </c>
      <c r="Q611" s="252">
        <v>0</v>
      </c>
      <c r="R611" s="252">
        <v>0</v>
      </c>
      <c r="S611" s="243" t="e">
        <f t="shared" si="1715"/>
        <v>#DIV/0!</v>
      </c>
      <c r="T611" s="252">
        <v>0</v>
      </c>
      <c r="U611" s="252">
        <v>0</v>
      </c>
      <c r="V611" s="243" t="e">
        <f t="shared" si="1716"/>
        <v>#DIV/0!</v>
      </c>
      <c r="W611" s="252">
        <v>0</v>
      </c>
      <c r="X611" s="252">
        <v>0</v>
      </c>
      <c r="Y611" s="243" t="e">
        <f t="shared" si="1717"/>
        <v>#DIV/0!</v>
      </c>
      <c r="Z611" s="252">
        <v>0</v>
      </c>
      <c r="AA611" s="252">
        <v>0</v>
      </c>
      <c r="AB611" s="243" t="e">
        <f t="shared" si="1728"/>
        <v>#DIV/0!</v>
      </c>
      <c r="AC611" s="252">
        <v>0</v>
      </c>
      <c r="AD611" s="252">
        <v>0</v>
      </c>
      <c r="AE611" s="243" t="e">
        <f t="shared" si="1718"/>
        <v>#DIV/0!</v>
      </c>
      <c r="AF611" s="252">
        <v>0</v>
      </c>
      <c r="AG611" s="252">
        <v>0</v>
      </c>
      <c r="AH611" s="243" t="e">
        <f t="shared" si="1719"/>
        <v>#DIV/0!</v>
      </c>
      <c r="AI611" s="252">
        <v>0</v>
      </c>
      <c r="AJ611" s="252">
        <v>0</v>
      </c>
      <c r="AK611" s="243" t="e">
        <f t="shared" si="1720"/>
        <v>#DIV/0!</v>
      </c>
      <c r="AL611" s="252">
        <v>0</v>
      </c>
      <c r="AM611" s="252">
        <v>0</v>
      </c>
      <c r="AN611" s="243" t="e">
        <f t="shared" si="1721"/>
        <v>#DIV/0!</v>
      </c>
      <c r="AO611" s="252">
        <v>0</v>
      </c>
      <c r="AP611" s="252">
        <v>0</v>
      </c>
      <c r="AQ611" s="243" t="e">
        <f t="shared" si="1722"/>
        <v>#DIV/0!</v>
      </c>
      <c r="AR611" s="252"/>
    </row>
    <row r="612" spans="1:44" ht="15.6">
      <c r="A612" s="318"/>
      <c r="B612" s="318"/>
      <c r="C612" s="317"/>
      <c r="D612" s="243" t="s">
        <v>43</v>
      </c>
      <c r="E612" s="243">
        <f t="shared" si="1730"/>
        <v>840</v>
      </c>
      <c r="F612" s="243">
        <f t="shared" si="1730"/>
        <v>491.51</v>
      </c>
      <c r="G612" s="243">
        <f t="shared" si="1415"/>
        <v>58.513095238095239</v>
      </c>
      <c r="H612" s="252">
        <v>0</v>
      </c>
      <c r="I612" s="252">
        <v>0</v>
      </c>
      <c r="J612" s="243" t="e">
        <f t="shared" si="1712"/>
        <v>#DIV/0!</v>
      </c>
      <c r="K612" s="252">
        <v>25</v>
      </c>
      <c r="L612" s="252">
        <v>25</v>
      </c>
      <c r="M612" s="243">
        <f t="shared" si="1713"/>
        <v>100</v>
      </c>
      <c r="N612" s="252">
        <v>0</v>
      </c>
      <c r="O612" s="252">
        <v>3.1</v>
      </c>
      <c r="P612" s="243" t="e">
        <f t="shared" si="1714"/>
        <v>#DIV/0!</v>
      </c>
      <c r="Q612" s="252">
        <v>0</v>
      </c>
      <c r="R612" s="252">
        <v>0</v>
      </c>
      <c r="S612" s="243" t="e">
        <f t="shared" si="1715"/>
        <v>#DIV/0!</v>
      </c>
      <c r="T612" s="252">
        <f>11.1-0.2</f>
        <v>10.9</v>
      </c>
      <c r="U612" s="252">
        <v>50</v>
      </c>
      <c r="V612" s="243">
        <f t="shared" si="1716"/>
        <v>458.71559633027522</v>
      </c>
      <c r="W612" s="252">
        <v>0</v>
      </c>
      <c r="X612" s="252">
        <v>213.5</v>
      </c>
      <c r="Y612" s="243" t="e">
        <f t="shared" si="1717"/>
        <v>#DIV/0!</v>
      </c>
      <c r="Z612" s="252">
        <v>401.1</v>
      </c>
      <c r="AA612" s="252">
        <v>199.91</v>
      </c>
      <c r="AB612" s="243">
        <f>(AA612/Z612)*100</f>
        <v>49.84043879331837</v>
      </c>
      <c r="AC612" s="252">
        <v>13</v>
      </c>
      <c r="AD612" s="252"/>
      <c r="AE612" s="243">
        <f t="shared" si="1718"/>
        <v>0</v>
      </c>
      <c r="AF612" s="252"/>
      <c r="AG612" s="252"/>
      <c r="AH612" s="243" t="e">
        <f t="shared" si="1719"/>
        <v>#DIV/0!</v>
      </c>
      <c r="AI612" s="252">
        <v>0</v>
      </c>
      <c r="AJ612" s="252">
        <v>0</v>
      </c>
      <c r="AK612" s="243" t="e">
        <f t="shared" si="1720"/>
        <v>#DIV/0!</v>
      </c>
      <c r="AL612" s="252">
        <v>390</v>
      </c>
      <c r="AM612" s="252">
        <v>0</v>
      </c>
      <c r="AN612" s="243">
        <f t="shared" si="1721"/>
        <v>0</v>
      </c>
      <c r="AO612" s="252">
        <v>0</v>
      </c>
      <c r="AP612" s="252">
        <v>0</v>
      </c>
      <c r="AQ612" s="243" t="e">
        <f t="shared" si="1722"/>
        <v>#DIV/0!</v>
      </c>
      <c r="AR612" s="252"/>
    </row>
    <row r="613" spans="1:44" ht="41.55" customHeight="1">
      <c r="A613" s="318"/>
      <c r="B613" s="318"/>
      <c r="C613" s="317"/>
      <c r="D613" s="243" t="s">
        <v>288</v>
      </c>
      <c r="E613" s="243">
        <f t="shared" si="1730"/>
        <v>0</v>
      </c>
      <c r="F613" s="243">
        <f t="shared" si="1730"/>
        <v>0</v>
      </c>
      <c r="G613" s="243" t="e">
        <f t="shared" si="1415"/>
        <v>#DIV/0!</v>
      </c>
      <c r="H613" s="252">
        <v>0</v>
      </c>
      <c r="I613" s="252">
        <v>0</v>
      </c>
      <c r="J613" s="243" t="e">
        <f t="shared" si="1712"/>
        <v>#DIV/0!</v>
      </c>
      <c r="K613" s="252">
        <v>0</v>
      </c>
      <c r="L613" s="252">
        <v>0</v>
      </c>
      <c r="M613" s="243" t="e">
        <f t="shared" si="1713"/>
        <v>#DIV/0!</v>
      </c>
      <c r="N613" s="252">
        <v>0</v>
      </c>
      <c r="O613" s="252">
        <v>0</v>
      </c>
      <c r="P613" s="243" t="e">
        <f t="shared" si="1714"/>
        <v>#DIV/0!</v>
      </c>
      <c r="Q613" s="252">
        <v>0</v>
      </c>
      <c r="R613" s="252">
        <v>0</v>
      </c>
      <c r="S613" s="243" t="e">
        <f t="shared" si="1715"/>
        <v>#DIV/0!</v>
      </c>
      <c r="T613" s="252">
        <v>0</v>
      </c>
      <c r="U613" s="252">
        <v>0</v>
      </c>
      <c r="V613" s="243" t="e">
        <f t="shared" si="1716"/>
        <v>#DIV/0!</v>
      </c>
      <c r="W613" s="252">
        <v>0</v>
      </c>
      <c r="X613" s="252">
        <v>0</v>
      </c>
      <c r="Y613" s="243" t="e">
        <f t="shared" si="1717"/>
        <v>#DIV/0!</v>
      </c>
      <c r="Z613" s="252">
        <v>0</v>
      </c>
      <c r="AA613" s="252">
        <v>0</v>
      </c>
      <c r="AB613" s="243" t="e">
        <f t="shared" si="1728"/>
        <v>#DIV/0!</v>
      </c>
      <c r="AC613" s="252">
        <v>0</v>
      </c>
      <c r="AD613" s="252">
        <v>0</v>
      </c>
      <c r="AE613" s="243" t="e">
        <f t="shared" si="1718"/>
        <v>#DIV/0!</v>
      </c>
      <c r="AF613" s="252">
        <v>0</v>
      </c>
      <c r="AG613" s="252">
        <v>0</v>
      </c>
      <c r="AH613" s="243" t="e">
        <f t="shared" si="1719"/>
        <v>#DIV/0!</v>
      </c>
      <c r="AI613" s="252">
        <v>0</v>
      </c>
      <c r="AJ613" s="252">
        <v>0</v>
      </c>
      <c r="AK613" s="243" t="e">
        <f t="shared" si="1720"/>
        <v>#DIV/0!</v>
      </c>
      <c r="AL613" s="252">
        <v>0</v>
      </c>
      <c r="AM613" s="252">
        <v>0</v>
      </c>
      <c r="AN613" s="243" t="e">
        <f t="shared" si="1721"/>
        <v>#DIV/0!</v>
      </c>
      <c r="AO613" s="252">
        <v>0</v>
      </c>
      <c r="AP613" s="252">
        <v>0</v>
      </c>
      <c r="AQ613" s="243" t="e">
        <f t="shared" si="1722"/>
        <v>#DIV/0!</v>
      </c>
      <c r="AR613" s="252"/>
    </row>
    <row r="614" spans="1:44" ht="15.6" collapsed="1">
      <c r="A614" s="318" t="s">
        <v>380</v>
      </c>
      <c r="B614" s="318"/>
      <c r="C614" s="318"/>
      <c r="D614" s="243" t="s">
        <v>287</v>
      </c>
      <c r="E614" s="243">
        <f t="shared" ref="E614:I617" si="1731">E598</f>
        <v>4329.2999999999993</v>
      </c>
      <c r="F614" s="243">
        <f t="shared" si="1731"/>
        <v>491.51</v>
      </c>
      <c r="G614" s="243">
        <f t="shared" si="1415"/>
        <v>11.353105582888691</v>
      </c>
      <c r="H614" s="243">
        <f t="shared" si="1731"/>
        <v>0</v>
      </c>
      <c r="I614" s="243">
        <f t="shared" si="1731"/>
        <v>0</v>
      </c>
      <c r="J614" s="243" t="e">
        <f t="shared" si="1712"/>
        <v>#DIV/0!</v>
      </c>
      <c r="K614" s="243">
        <f t="shared" ref="K614:L617" si="1732">K598</f>
        <v>25</v>
      </c>
      <c r="L614" s="243">
        <f t="shared" si="1732"/>
        <v>25</v>
      </c>
      <c r="M614" s="243">
        <f t="shared" si="1713"/>
        <v>100</v>
      </c>
      <c r="N614" s="243">
        <f t="shared" ref="N614:O617" si="1733">N598</f>
        <v>0</v>
      </c>
      <c r="O614" s="243">
        <f t="shared" si="1733"/>
        <v>3.1</v>
      </c>
      <c r="P614" s="243" t="e">
        <f t="shared" si="1714"/>
        <v>#DIV/0!</v>
      </c>
      <c r="Q614" s="243">
        <f t="shared" ref="Q614:R617" si="1734">Q598</f>
        <v>0</v>
      </c>
      <c r="R614" s="243">
        <f t="shared" si="1734"/>
        <v>0</v>
      </c>
      <c r="S614" s="243" t="e">
        <f t="shared" si="1715"/>
        <v>#DIV/0!</v>
      </c>
      <c r="T614" s="243">
        <f t="shared" ref="T614:U617" si="1735">T598</f>
        <v>10.9</v>
      </c>
      <c r="U614" s="243">
        <f t="shared" si="1735"/>
        <v>50</v>
      </c>
      <c r="V614" s="243">
        <f t="shared" si="1716"/>
        <v>458.71559633027522</v>
      </c>
      <c r="W614" s="243">
        <f t="shared" ref="W614:X617" si="1736">W598</f>
        <v>0</v>
      </c>
      <c r="X614" s="243">
        <f t="shared" si="1736"/>
        <v>213.5</v>
      </c>
      <c r="Y614" s="243" t="e">
        <f t="shared" si="1717"/>
        <v>#DIV/0!</v>
      </c>
      <c r="Z614" s="243">
        <f t="shared" ref="Z614:AA617" si="1737">Z598</f>
        <v>1524.5</v>
      </c>
      <c r="AA614" s="243">
        <f t="shared" si="1737"/>
        <v>199.91</v>
      </c>
      <c r="AB614" s="243">
        <f t="shared" si="1728"/>
        <v>13.113151853066579</v>
      </c>
      <c r="AC614" s="243">
        <f t="shared" ref="AC614:AD617" si="1738">AC598</f>
        <v>844.09999999999991</v>
      </c>
      <c r="AD614" s="243">
        <f t="shared" si="1738"/>
        <v>0</v>
      </c>
      <c r="AE614" s="243">
        <f t="shared" si="1718"/>
        <v>0</v>
      </c>
      <c r="AF614" s="243">
        <f t="shared" ref="AF614:AG617" si="1739">AF598</f>
        <v>662.7</v>
      </c>
      <c r="AG614" s="243">
        <f t="shared" si="1739"/>
        <v>0</v>
      </c>
      <c r="AH614" s="243">
        <f t="shared" si="1719"/>
        <v>0</v>
      </c>
      <c r="AI614" s="243">
        <f t="shared" ref="AI614:AJ617" si="1740">AI598</f>
        <v>268.8</v>
      </c>
      <c r="AJ614" s="243">
        <f t="shared" si="1740"/>
        <v>0</v>
      </c>
      <c r="AK614" s="243">
        <f t="shared" si="1720"/>
        <v>0</v>
      </c>
      <c r="AL614" s="243">
        <f t="shared" ref="AL614:AM617" si="1741">AL598</f>
        <v>423.4</v>
      </c>
      <c r="AM614" s="243">
        <f t="shared" si="1741"/>
        <v>0</v>
      </c>
      <c r="AN614" s="243">
        <f t="shared" si="1721"/>
        <v>0</v>
      </c>
      <c r="AO614" s="243">
        <f t="shared" ref="AO614:AP617" si="1742">AO598</f>
        <v>569.9</v>
      </c>
      <c r="AP614" s="243">
        <f t="shared" si="1742"/>
        <v>0</v>
      </c>
      <c r="AQ614" s="243">
        <f t="shared" si="1722"/>
        <v>0</v>
      </c>
      <c r="AR614" s="252"/>
    </row>
    <row r="615" spans="1:44" ht="31.2">
      <c r="A615" s="318"/>
      <c r="B615" s="318"/>
      <c r="C615" s="318"/>
      <c r="D615" s="243" t="s">
        <v>2</v>
      </c>
      <c r="E615" s="243">
        <f t="shared" si="1731"/>
        <v>0</v>
      </c>
      <c r="F615" s="243">
        <f t="shared" si="1731"/>
        <v>0</v>
      </c>
      <c r="G615" s="243" t="e">
        <f t="shared" si="1415"/>
        <v>#DIV/0!</v>
      </c>
      <c r="H615" s="243">
        <f t="shared" si="1731"/>
        <v>0</v>
      </c>
      <c r="I615" s="243">
        <f t="shared" si="1731"/>
        <v>0</v>
      </c>
      <c r="J615" s="243" t="e">
        <f t="shared" si="1712"/>
        <v>#DIV/0!</v>
      </c>
      <c r="K615" s="243">
        <f t="shared" si="1732"/>
        <v>0</v>
      </c>
      <c r="L615" s="243">
        <f t="shared" si="1732"/>
        <v>0</v>
      </c>
      <c r="M615" s="243" t="e">
        <f t="shared" si="1713"/>
        <v>#DIV/0!</v>
      </c>
      <c r="N615" s="243">
        <f t="shared" si="1733"/>
        <v>0</v>
      </c>
      <c r="O615" s="243">
        <f t="shared" si="1733"/>
        <v>0</v>
      </c>
      <c r="P615" s="243" t="e">
        <f t="shared" si="1714"/>
        <v>#DIV/0!</v>
      </c>
      <c r="Q615" s="243">
        <f t="shared" si="1734"/>
        <v>0</v>
      </c>
      <c r="R615" s="243">
        <f t="shared" si="1734"/>
        <v>0</v>
      </c>
      <c r="S615" s="243" t="e">
        <f t="shared" si="1715"/>
        <v>#DIV/0!</v>
      </c>
      <c r="T615" s="243">
        <f t="shared" si="1735"/>
        <v>0</v>
      </c>
      <c r="U615" s="243">
        <f t="shared" si="1735"/>
        <v>0</v>
      </c>
      <c r="V615" s="243" t="e">
        <f t="shared" si="1716"/>
        <v>#DIV/0!</v>
      </c>
      <c r="W615" s="243">
        <f t="shared" si="1736"/>
        <v>0</v>
      </c>
      <c r="X615" s="243">
        <f t="shared" si="1736"/>
        <v>0</v>
      </c>
      <c r="Y615" s="243" t="e">
        <f t="shared" si="1717"/>
        <v>#DIV/0!</v>
      </c>
      <c r="Z615" s="243">
        <f t="shared" si="1737"/>
        <v>0</v>
      </c>
      <c r="AA615" s="243">
        <f t="shared" si="1737"/>
        <v>0</v>
      </c>
      <c r="AB615" s="243" t="e">
        <f t="shared" si="1728"/>
        <v>#DIV/0!</v>
      </c>
      <c r="AC615" s="243">
        <f t="shared" si="1738"/>
        <v>0</v>
      </c>
      <c r="AD615" s="243">
        <f t="shared" si="1738"/>
        <v>0</v>
      </c>
      <c r="AE615" s="243" t="e">
        <f t="shared" si="1718"/>
        <v>#DIV/0!</v>
      </c>
      <c r="AF615" s="243">
        <f t="shared" si="1739"/>
        <v>0</v>
      </c>
      <c r="AG615" s="243">
        <f t="shared" si="1739"/>
        <v>0</v>
      </c>
      <c r="AH615" s="243" t="e">
        <f t="shared" si="1719"/>
        <v>#DIV/0!</v>
      </c>
      <c r="AI615" s="243">
        <f t="shared" si="1740"/>
        <v>0</v>
      </c>
      <c r="AJ615" s="243">
        <f t="shared" si="1740"/>
        <v>0</v>
      </c>
      <c r="AK615" s="243" t="e">
        <f t="shared" si="1720"/>
        <v>#DIV/0!</v>
      </c>
      <c r="AL615" s="243">
        <f t="shared" si="1741"/>
        <v>0</v>
      </c>
      <c r="AM615" s="243">
        <f t="shared" si="1741"/>
        <v>0</v>
      </c>
      <c r="AN615" s="243" t="e">
        <f t="shared" si="1721"/>
        <v>#DIV/0!</v>
      </c>
      <c r="AO615" s="243">
        <f t="shared" si="1742"/>
        <v>0</v>
      </c>
      <c r="AP615" s="243">
        <f t="shared" si="1742"/>
        <v>0</v>
      </c>
      <c r="AQ615" s="243" t="e">
        <f t="shared" si="1722"/>
        <v>#DIV/0!</v>
      </c>
      <c r="AR615" s="252"/>
    </row>
    <row r="616" spans="1:44" ht="15.6">
      <c r="A616" s="318"/>
      <c r="B616" s="318"/>
      <c r="C616" s="318"/>
      <c r="D616" s="243" t="s">
        <v>43</v>
      </c>
      <c r="E616" s="243">
        <f t="shared" si="1731"/>
        <v>4329.2999999999993</v>
      </c>
      <c r="F616" s="243">
        <f t="shared" si="1731"/>
        <v>491.51</v>
      </c>
      <c r="G616" s="243">
        <f t="shared" si="1415"/>
        <v>11.353105582888691</v>
      </c>
      <c r="H616" s="243">
        <f t="shared" si="1731"/>
        <v>0</v>
      </c>
      <c r="I616" s="243">
        <f t="shared" si="1731"/>
        <v>0</v>
      </c>
      <c r="J616" s="243" t="e">
        <f t="shared" si="1712"/>
        <v>#DIV/0!</v>
      </c>
      <c r="K616" s="243">
        <f t="shared" si="1732"/>
        <v>25</v>
      </c>
      <c r="L616" s="243">
        <f t="shared" si="1732"/>
        <v>25</v>
      </c>
      <c r="M616" s="243">
        <f t="shared" si="1713"/>
        <v>100</v>
      </c>
      <c r="N616" s="243">
        <f t="shared" si="1733"/>
        <v>0</v>
      </c>
      <c r="O616" s="243">
        <f t="shared" si="1733"/>
        <v>3.1</v>
      </c>
      <c r="P616" s="243" t="e">
        <f t="shared" si="1714"/>
        <v>#DIV/0!</v>
      </c>
      <c r="Q616" s="243">
        <f t="shared" si="1734"/>
        <v>0</v>
      </c>
      <c r="R616" s="243">
        <f t="shared" si="1734"/>
        <v>0</v>
      </c>
      <c r="S616" s="243" t="e">
        <f t="shared" si="1715"/>
        <v>#DIV/0!</v>
      </c>
      <c r="T616" s="243">
        <f t="shared" si="1735"/>
        <v>10.9</v>
      </c>
      <c r="U616" s="243">
        <f t="shared" si="1735"/>
        <v>50</v>
      </c>
      <c r="V616" s="243">
        <f t="shared" si="1716"/>
        <v>458.71559633027522</v>
      </c>
      <c r="W616" s="243">
        <f t="shared" si="1736"/>
        <v>0</v>
      </c>
      <c r="X616" s="243">
        <f t="shared" si="1736"/>
        <v>213.5</v>
      </c>
      <c r="Y616" s="243" t="e">
        <f t="shared" si="1717"/>
        <v>#DIV/0!</v>
      </c>
      <c r="Z616" s="243">
        <f t="shared" si="1737"/>
        <v>1524.5</v>
      </c>
      <c r="AA616" s="243">
        <f t="shared" si="1737"/>
        <v>199.91</v>
      </c>
      <c r="AB616" s="243">
        <f t="shared" si="1728"/>
        <v>13.113151853066579</v>
      </c>
      <c r="AC616" s="243">
        <f t="shared" si="1738"/>
        <v>844.09999999999991</v>
      </c>
      <c r="AD616" s="243">
        <f t="shared" si="1738"/>
        <v>0</v>
      </c>
      <c r="AE616" s="243">
        <f t="shared" si="1718"/>
        <v>0</v>
      </c>
      <c r="AF616" s="243">
        <f t="shared" si="1739"/>
        <v>662.7</v>
      </c>
      <c r="AG616" s="243">
        <f t="shared" si="1739"/>
        <v>0</v>
      </c>
      <c r="AH616" s="243">
        <f t="shared" si="1719"/>
        <v>0</v>
      </c>
      <c r="AI616" s="243">
        <f t="shared" si="1740"/>
        <v>268.8</v>
      </c>
      <c r="AJ616" s="243">
        <f t="shared" si="1740"/>
        <v>0</v>
      </c>
      <c r="AK616" s="243">
        <f t="shared" si="1720"/>
        <v>0</v>
      </c>
      <c r="AL616" s="243">
        <f t="shared" si="1741"/>
        <v>423.4</v>
      </c>
      <c r="AM616" s="243">
        <f t="shared" si="1741"/>
        <v>0</v>
      </c>
      <c r="AN616" s="243">
        <f t="shared" si="1721"/>
        <v>0</v>
      </c>
      <c r="AO616" s="243">
        <f t="shared" si="1742"/>
        <v>569.9</v>
      </c>
      <c r="AP616" s="243">
        <f t="shared" si="1742"/>
        <v>0</v>
      </c>
      <c r="AQ616" s="243">
        <f t="shared" si="1722"/>
        <v>0</v>
      </c>
      <c r="AR616" s="252"/>
    </row>
    <row r="617" spans="1:44" ht="31.2">
      <c r="A617" s="318"/>
      <c r="B617" s="318"/>
      <c r="C617" s="318"/>
      <c r="D617" s="243" t="s">
        <v>288</v>
      </c>
      <c r="E617" s="243">
        <f t="shared" si="1731"/>
        <v>0</v>
      </c>
      <c r="F617" s="243">
        <f t="shared" si="1731"/>
        <v>0</v>
      </c>
      <c r="G617" s="243" t="e">
        <f t="shared" si="1415"/>
        <v>#DIV/0!</v>
      </c>
      <c r="H617" s="243">
        <f t="shared" si="1731"/>
        <v>0</v>
      </c>
      <c r="I617" s="243">
        <f t="shared" si="1731"/>
        <v>0</v>
      </c>
      <c r="J617" s="243" t="e">
        <f t="shared" si="1712"/>
        <v>#DIV/0!</v>
      </c>
      <c r="K617" s="243">
        <f t="shared" si="1732"/>
        <v>0</v>
      </c>
      <c r="L617" s="243">
        <f t="shared" si="1732"/>
        <v>0</v>
      </c>
      <c r="M617" s="243" t="e">
        <f t="shared" si="1713"/>
        <v>#DIV/0!</v>
      </c>
      <c r="N617" s="243">
        <f t="shared" si="1733"/>
        <v>0</v>
      </c>
      <c r="O617" s="243">
        <f t="shared" si="1733"/>
        <v>0</v>
      </c>
      <c r="P617" s="243" t="e">
        <f t="shared" si="1714"/>
        <v>#DIV/0!</v>
      </c>
      <c r="Q617" s="243">
        <f t="shared" si="1734"/>
        <v>0</v>
      </c>
      <c r="R617" s="243">
        <f t="shared" si="1734"/>
        <v>0</v>
      </c>
      <c r="S617" s="243" t="e">
        <f t="shared" si="1715"/>
        <v>#DIV/0!</v>
      </c>
      <c r="T617" s="243">
        <f t="shared" si="1735"/>
        <v>0</v>
      </c>
      <c r="U617" s="243">
        <f t="shared" si="1735"/>
        <v>0</v>
      </c>
      <c r="V617" s="243" t="e">
        <f t="shared" si="1716"/>
        <v>#DIV/0!</v>
      </c>
      <c r="W617" s="243">
        <f t="shared" si="1736"/>
        <v>0</v>
      </c>
      <c r="X617" s="243">
        <f t="shared" si="1736"/>
        <v>0</v>
      </c>
      <c r="Y617" s="243" t="e">
        <f t="shared" si="1717"/>
        <v>#DIV/0!</v>
      </c>
      <c r="Z617" s="243">
        <f t="shared" si="1737"/>
        <v>0</v>
      </c>
      <c r="AA617" s="243">
        <f t="shared" si="1737"/>
        <v>0</v>
      </c>
      <c r="AB617" s="243" t="e">
        <f t="shared" si="1728"/>
        <v>#DIV/0!</v>
      </c>
      <c r="AC617" s="243">
        <f t="shared" si="1738"/>
        <v>0</v>
      </c>
      <c r="AD617" s="243">
        <f t="shared" si="1738"/>
        <v>0</v>
      </c>
      <c r="AE617" s="243" t="e">
        <f t="shared" si="1718"/>
        <v>#DIV/0!</v>
      </c>
      <c r="AF617" s="243">
        <f t="shared" si="1739"/>
        <v>0</v>
      </c>
      <c r="AG617" s="243">
        <f t="shared" si="1739"/>
        <v>0</v>
      </c>
      <c r="AH617" s="243" t="e">
        <f t="shared" si="1719"/>
        <v>#DIV/0!</v>
      </c>
      <c r="AI617" s="243">
        <f t="shared" si="1740"/>
        <v>0</v>
      </c>
      <c r="AJ617" s="243">
        <f t="shared" si="1740"/>
        <v>0</v>
      </c>
      <c r="AK617" s="243" t="e">
        <f t="shared" si="1720"/>
        <v>#DIV/0!</v>
      </c>
      <c r="AL617" s="243">
        <f t="shared" si="1741"/>
        <v>0</v>
      </c>
      <c r="AM617" s="243">
        <f t="shared" si="1741"/>
        <v>0</v>
      </c>
      <c r="AN617" s="243" t="e">
        <f t="shared" si="1721"/>
        <v>#DIV/0!</v>
      </c>
      <c r="AO617" s="243">
        <f t="shared" si="1742"/>
        <v>0</v>
      </c>
      <c r="AP617" s="243">
        <f t="shared" si="1742"/>
        <v>0</v>
      </c>
      <c r="AQ617" s="243" t="e">
        <f t="shared" si="1722"/>
        <v>#DIV/0!</v>
      </c>
      <c r="AR617" s="252"/>
    </row>
    <row r="618" spans="1:44" ht="22.5" customHeight="1">
      <c r="A618" s="331" t="s">
        <v>261</v>
      </c>
      <c r="B618" s="331"/>
      <c r="C618" s="331"/>
      <c r="D618" s="331"/>
      <c r="E618" s="331"/>
      <c r="F618" s="331"/>
      <c r="G618" s="331"/>
      <c r="H618" s="331"/>
      <c r="I618" s="331"/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</row>
    <row r="619" spans="1:44" ht="16.05" customHeight="1">
      <c r="A619" s="318" t="s">
        <v>381</v>
      </c>
      <c r="B619" s="318"/>
      <c r="C619" s="318"/>
      <c r="D619" s="243" t="s">
        <v>287</v>
      </c>
      <c r="E619" s="243">
        <f>E620+E621+E622+E623</f>
        <v>1920642.1</v>
      </c>
      <c r="F619" s="243">
        <f>F620+F621+F622+F623</f>
        <v>1119820.7599999998</v>
      </c>
      <c r="G619" s="243">
        <f t="shared" ref="G619:G642" si="1743">(F619/E619)*100</f>
        <v>58.304499313016187</v>
      </c>
      <c r="H619" s="243">
        <f>H620+H621+H622+H623</f>
        <v>107533.79999999999</v>
      </c>
      <c r="I619" s="243">
        <f>I620+I621+I622+I623</f>
        <v>107533.79999999999</v>
      </c>
      <c r="J619" s="243">
        <f t="shared" ref="J619:J629" si="1744">(I619/H619)*100</f>
        <v>100</v>
      </c>
      <c r="K619" s="243">
        <f>K620+K621+K622+K623</f>
        <v>165259.50000000003</v>
      </c>
      <c r="L619" s="243">
        <f>L620+L621+L622+L623</f>
        <v>166987.10000000003</v>
      </c>
      <c r="M619" s="243">
        <f t="shared" ref="M619:M629" si="1745">(L619/K619)*100</f>
        <v>101.04538619564987</v>
      </c>
      <c r="N619" s="243">
        <f>N620+N621+N622+N623</f>
        <v>161388.70000000001</v>
      </c>
      <c r="O619" s="243">
        <f>O620+O621+O622+O623</f>
        <v>162817.53999999998</v>
      </c>
      <c r="P619" s="243">
        <f t="shared" ref="P619:P629" si="1746">(O619/N619)*100</f>
        <v>100.88534079523532</v>
      </c>
      <c r="Q619" s="243">
        <f>Q620+Q621+Q622+Q623</f>
        <v>169924.6</v>
      </c>
      <c r="R619" s="243">
        <f>R620+R621+R622+R623</f>
        <v>172001.56</v>
      </c>
      <c r="S619" s="243">
        <f t="shared" ref="S619:S629" si="1747">(R619/Q619)*100</f>
        <v>101.22228329506144</v>
      </c>
      <c r="T619" s="243">
        <f>T620+T621+T622+T623</f>
        <v>115095.6</v>
      </c>
      <c r="U619" s="243">
        <f>U620+U621+U622+U623</f>
        <v>166057.9</v>
      </c>
      <c r="V619" s="243">
        <f t="shared" ref="V619:V629" si="1748">(U619/T619)*100</f>
        <v>144.27823478916656</v>
      </c>
      <c r="W619" s="243">
        <f>W620+W621+W622+W623</f>
        <v>221560.49999999997</v>
      </c>
      <c r="X619" s="243">
        <f>X620+X621+X622+X623</f>
        <v>194505.65</v>
      </c>
      <c r="Y619" s="243">
        <f t="shared" ref="Y619:Y629" si="1749">(X619/W619)*100</f>
        <v>87.788956063919343</v>
      </c>
      <c r="Z619" s="243">
        <f>Z620+Z621+Z622+Z623</f>
        <v>163481.1</v>
      </c>
      <c r="AA619" s="243">
        <f>AA620+AA621+AA622+AA623</f>
        <v>149917.21</v>
      </c>
      <c r="AB619" s="243">
        <f t="shared" ref="AB619:AB629" si="1750">(AA619/Z619)*100</f>
        <v>91.70308372038113</v>
      </c>
      <c r="AC619" s="243">
        <f>AC620+AC621+AC622+AC623</f>
        <v>81517.7</v>
      </c>
      <c r="AD619" s="243">
        <f>AD620+AD621+AD622+AD623</f>
        <v>0</v>
      </c>
      <c r="AE619" s="243">
        <f t="shared" ref="AE619:AE629" si="1751">(AD619/AC619)*100</f>
        <v>0</v>
      </c>
      <c r="AF619" s="243">
        <f>AF620+AF621+AF622+AF623</f>
        <v>93289.099999999991</v>
      </c>
      <c r="AG619" s="243">
        <f>AG620+AG621+AG622+AG623</f>
        <v>0</v>
      </c>
      <c r="AH619" s="243">
        <f t="shared" ref="AH619:AH629" si="1752">(AG619/AF619)*100</f>
        <v>0</v>
      </c>
      <c r="AI619" s="243">
        <f>AI620+AI621+AI622+AI623</f>
        <v>141914.1</v>
      </c>
      <c r="AJ619" s="243">
        <f>AJ620+AJ621+AJ622+AJ623</f>
        <v>0</v>
      </c>
      <c r="AK619" s="243">
        <f t="shared" ref="AK619:AK629" si="1753">(AJ619/AI619)*100</f>
        <v>0</v>
      </c>
      <c r="AL619" s="243">
        <f>AL620+AL621+AL622+AL623</f>
        <v>145657.69999999998</v>
      </c>
      <c r="AM619" s="243">
        <f>AM620+AM621+AM622+AM623</f>
        <v>0</v>
      </c>
      <c r="AN619" s="243">
        <f t="shared" ref="AN619:AN629" si="1754">(AM619/AL619)*100</f>
        <v>0</v>
      </c>
      <c r="AO619" s="243">
        <f>AO620+AO621+AO622+AO623</f>
        <v>354019.69999999995</v>
      </c>
      <c r="AP619" s="243">
        <f>AP620+AP621+AP622+AP623</f>
        <v>0</v>
      </c>
      <c r="AQ619" s="243">
        <f t="shared" ref="AQ619:AQ633" si="1755">(AP619/AO619)*100</f>
        <v>0</v>
      </c>
      <c r="AR619" s="252"/>
    </row>
    <row r="620" spans="1:44" ht="24.75" customHeight="1">
      <c r="A620" s="318"/>
      <c r="B620" s="318"/>
      <c r="C620" s="318"/>
      <c r="D620" s="243" t="s">
        <v>37</v>
      </c>
      <c r="E620" s="243">
        <f>E453</f>
        <v>15525</v>
      </c>
      <c r="F620" s="243">
        <f>F453</f>
        <v>0</v>
      </c>
      <c r="G620" s="243">
        <f t="shared" si="1743"/>
        <v>0</v>
      </c>
      <c r="H620" s="243">
        <f>H453</f>
        <v>0</v>
      </c>
      <c r="I620" s="243">
        <f>I453</f>
        <v>0</v>
      </c>
      <c r="J620" s="243" t="e">
        <f t="shared" si="1744"/>
        <v>#DIV/0!</v>
      </c>
      <c r="K620" s="243">
        <f>K453</f>
        <v>0</v>
      </c>
      <c r="L620" s="243">
        <f>L453</f>
        <v>0</v>
      </c>
      <c r="M620" s="243" t="e">
        <f t="shared" si="1745"/>
        <v>#DIV/0!</v>
      </c>
      <c r="N620" s="243">
        <f>N453</f>
        <v>0</v>
      </c>
      <c r="O620" s="243">
        <f>O453</f>
        <v>0</v>
      </c>
      <c r="P620" s="243" t="e">
        <f t="shared" si="1746"/>
        <v>#DIV/0!</v>
      </c>
      <c r="Q620" s="243">
        <f>Q453</f>
        <v>0</v>
      </c>
      <c r="R620" s="243">
        <f>R453</f>
        <v>0</v>
      </c>
      <c r="S620" s="243" t="e">
        <f t="shared" si="1747"/>
        <v>#DIV/0!</v>
      </c>
      <c r="T620" s="243">
        <f>T453</f>
        <v>0</v>
      </c>
      <c r="U620" s="243">
        <f>U453</f>
        <v>0</v>
      </c>
      <c r="V620" s="243" t="e">
        <f t="shared" si="1748"/>
        <v>#DIV/0!</v>
      </c>
      <c r="W620" s="243">
        <f>W453</f>
        <v>0</v>
      </c>
      <c r="X620" s="243">
        <f>X453</f>
        <v>0</v>
      </c>
      <c r="Y620" s="243" t="e">
        <f t="shared" si="1749"/>
        <v>#DIV/0!</v>
      </c>
      <c r="Z620" s="243">
        <f>Z453</f>
        <v>0</v>
      </c>
      <c r="AA620" s="243">
        <f>AA453</f>
        <v>0</v>
      </c>
      <c r="AB620" s="243" t="e">
        <f t="shared" si="1750"/>
        <v>#DIV/0!</v>
      </c>
      <c r="AC620" s="243">
        <f>AC453</f>
        <v>0</v>
      </c>
      <c r="AD620" s="243">
        <f>AD453</f>
        <v>0</v>
      </c>
      <c r="AE620" s="243" t="e">
        <f t="shared" si="1751"/>
        <v>#DIV/0!</v>
      </c>
      <c r="AF620" s="243">
        <f>AF453</f>
        <v>0</v>
      </c>
      <c r="AG620" s="243">
        <f>AG453</f>
        <v>0</v>
      </c>
      <c r="AH620" s="243" t="e">
        <f t="shared" si="1752"/>
        <v>#DIV/0!</v>
      </c>
      <c r="AI620" s="243">
        <f>AI453</f>
        <v>0</v>
      </c>
      <c r="AJ620" s="243">
        <f>AJ453</f>
        <v>0</v>
      </c>
      <c r="AK620" s="243" t="e">
        <f t="shared" si="1753"/>
        <v>#DIV/0!</v>
      </c>
      <c r="AL620" s="243">
        <f>AL453</f>
        <v>0</v>
      </c>
      <c r="AM620" s="243">
        <f>AM453</f>
        <v>0</v>
      </c>
      <c r="AN620" s="243" t="e">
        <f t="shared" si="1754"/>
        <v>#DIV/0!</v>
      </c>
      <c r="AO620" s="243">
        <f>AO453</f>
        <v>15525</v>
      </c>
      <c r="AP620" s="243">
        <f>AP453</f>
        <v>0</v>
      </c>
      <c r="AQ620" s="243">
        <f t="shared" si="1755"/>
        <v>0</v>
      </c>
      <c r="AR620" s="252"/>
    </row>
    <row r="621" spans="1:44" ht="31.2">
      <c r="A621" s="318"/>
      <c r="B621" s="318"/>
      <c r="C621" s="318"/>
      <c r="D621" s="243" t="s">
        <v>2</v>
      </c>
      <c r="E621" s="243">
        <f>E12-E625-E630-E634-E639</f>
        <v>1426246.3</v>
      </c>
      <c r="F621" s="243">
        <f>F12-F625-F630-F634-F639</f>
        <v>882013.53999999992</v>
      </c>
      <c r="G621" s="243">
        <f t="shared" si="1743"/>
        <v>61.841600570672817</v>
      </c>
      <c r="H621" s="243">
        <f>H12-H625-H630-H634-H639</f>
        <v>81387.5</v>
      </c>
      <c r="I621" s="243">
        <f>I12-I625-I630-I634-I639</f>
        <v>81387.5</v>
      </c>
      <c r="J621" s="243">
        <f t="shared" si="1744"/>
        <v>100</v>
      </c>
      <c r="K621" s="243">
        <f>K12-K625-K630-K634-K639</f>
        <v>125113.40000000001</v>
      </c>
      <c r="L621" s="243">
        <f>L12-L625-L630-L634-L639</f>
        <v>126394.8</v>
      </c>
      <c r="M621" s="243">
        <f t="shared" si="1745"/>
        <v>101.02419085405721</v>
      </c>
      <c r="N621" s="243">
        <f>N12-N625-N630-N634-N639</f>
        <v>124801.5</v>
      </c>
      <c r="O621" s="243">
        <f>O12-O625-O630-O634-O639</f>
        <v>125021.59999999999</v>
      </c>
      <c r="P621" s="243">
        <f t="shared" si="1746"/>
        <v>100.17636005977491</v>
      </c>
      <c r="Q621" s="243">
        <f>Q12-Q625-Q630-Q634-Q639</f>
        <v>111215.5</v>
      </c>
      <c r="R621" s="243">
        <f>R12-R625-R630-R634-R639</f>
        <v>110497.62000000001</v>
      </c>
      <c r="S621" s="243">
        <f t="shared" si="1747"/>
        <v>99.354514433689559</v>
      </c>
      <c r="T621" s="243">
        <f>T12-T625-T630-T634-T639</f>
        <v>90790</v>
      </c>
      <c r="U621" s="243">
        <f>U12-U625-U630-U634-U639</f>
        <v>153231.6</v>
      </c>
      <c r="V621" s="243">
        <f t="shared" si="1748"/>
        <v>168.77585637184714</v>
      </c>
      <c r="W621" s="243">
        <f>W12-W625-W630-W634-W639</f>
        <v>197460.8</v>
      </c>
      <c r="X621" s="243">
        <f>X12-X625-X630-X634-X639</f>
        <v>169894.6</v>
      </c>
      <c r="Y621" s="243">
        <f t="shared" si="1749"/>
        <v>86.039659517230774</v>
      </c>
      <c r="Z621" s="243">
        <f>Z12-Z625-Z630-Z634-Z639</f>
        <v>125920.3</v>
      </c>
      <c r="AA621" s="243">
        <f>AA12-AA625-AA630-AA634-AA639</f>
        <v>115585.81999999999</v>
      </c>
      <c r="AB621" s="243">
        <f t="shared" si="1750"/>
        <v>91.792840391898679</v>
      </c>
      <c r="AC621" s="243">
        <f>AC12-AC625-AC630-AC634-AC639</f>
        <v>62665.2</v>
      </c>
      <c r="AD621" s="243">
        <f>AD12-AD625-AD630-AD634-AD639</f>
        <v>0</v>
      </c>
      <c r="AE621" s="243">
        <f t="shared" si="1751"/>
        <v>0</v>
      </c>
      <c r="AF621" s="243">
        <f>AF12-AF625-AF630-AF634-AF639</f>
        <v>69495.899999999994</v>
      </c>
      <c r="AG621" s="243">
        <f>AG12-AG625-AG630-AG634-AG639</f>
        <v>0</v>
      </c>
      <c r="AH621" s="243">
        <f t="shared" si="1752"/>
        <v>0</v>
      </c>
      <c r="AI621" s="243">
        <f>AI12-AI625-AI630-AI634-AI639</f>
        <v>104318</v>
      </c>
      <c r="AJ621" s="243">
        <f>AJ12-AJ625-AJ630-AJ634-AJ639</f>
        <v>0</v>
      </c>
      <c r="AK621" s="243">
        <f t="shared" si="1753"/>
        <v>0</v>
      </c>
      <c r="AL621" s="243">
        <f>AL12-AL625-AL630-AL634-AL639</f>
        <v>113141.8</v>
      </c>
      <c r="AM621" s="243">
        <f>AM12-AM625-AM630-AM634-AM639</f>
        <v>0</v>
      </c>
      <c r="AN621" s="243">
        <f t="shared" si="1754"/>
        <v>0</v>
      </c>
      <c r="AO621" s="243">
        <f>AO12-AO625-AO630-AO634-AO639</f>
        <v>219936.4</v>
      </c>
      <c r="AP621" s="243">
        <f>AP12-AP625-AP630-AP634-AP639</f>
        <v>0</v>
      </c>
      <c r="AQ621" s="243">
        <f t="shared" si="1755"/>
        <v>0</v>
      </c>
      <c r="AR621" s="252"/>
    </row>
    <row r="622" spans="1:44" ht="16.05" customHeight="1">
      <c r="A622" s="318"/>
      <c r="B622" s="318"/>
      <c r="C622" s="318"/>
      <c r="D622" s="243" t="s">
        <v>43</v>
      </c>
      <c r="E622" s="243">
        <f>E13-E626-E631-E635-E640</f>
        <v>407630.9</v>
      </c>
      <c r="F622" s="243">
        <f>F13-F626-F631-F635-F640</f>
        <v>220833.34000000003</v>
      </c>
      <c r="G622" s="243">
        <f t="shared" si="1743"/>
        <v>54.174828257622273</v>
      </c>
      <c r="H622" s="243">
        <f>H13-H626-H631-H635-H640</f>
        <v>24053.899999999998</v>
      </c>
      <c r="I622" s="243">
        <f>I13-I626-I631-I635-I640</f>
        <v>24053.899999999998</v>
      </c>
      <c r="J622" s="243">
        <f t="shared" si="1744"/>
        <v>100</v>
      </c>
      <c r="K622" s="243">
        <f>K13-K626-K631-K635-K640</f>
        <v>34814.9</v>
      </c>
      <c r="L622" s="243">
        <f>L13-L626-L631-L635-L640</f>
        <v>35206.100000000006</v>
      </c>
      <c r="M622" s="243">
        <f t="shared" si="1745"/>
        <v>101.12365682509501</v>
      </c>
      <c r="N622" s="243">
        <f>N13-N626-N631-N635-N640</f>
        <v>31581</v>
      </c>
      <c r="O622" s="243">
        <f>O13-O626-O631-O635-O640</f>
        <v>32556.499999999993</v>
      </c>
      <c r="P622" s="243">
        <f t="shared" si="1746"/>
        <v>103.08888255596717</v>
      </c>
      <c r="Q622" s="243">
        <f>Q13-Q626-Q631-Q635-Q640</f>
        <v>55992.200000000004</v>
      </c>
      <c r="R622" s="243">
        <f>R13-R626-R631-R635-R640</f>
        <v>58852.5</v>
      </c>
      <c r="S622" s="243">
        <f t="shared" si="1747"/>
        <v>105.1083900971921</v>
      </c>
      <c r="T622" s="243">
        <f>T13-T626-T631-T635-T640</f>
        <v>20093</v>
      </c>
      <c r="U622" s="243">
        <f>U13-U626-U631-U635-U640</f>
        <v>11786.800000000001</v>
      </c>
      <c r="V622" s="243">
        <f t="shared" si="1748"/>
        <v>58.6612253023441</v>
      </c>
      <c r="W622" s="243">
        <f>W13-W626-W631-W635-W640</f>
        <v>20887.899999999998</v>
      </c>
      <c r="X622" s="243">
        <f>X13-X626-X631-X635-X640</f>
        <v>24287.250000000004</v>
      </c>
      <c r="Y622" s="243">
        <f t="shared" si="1749"/>
        <v>116.27425447268519</v>
      </c>
      <c r="Z622" s="243">
        <f>Z13-Z626-Z631-Z635-Z640</f>
        <v>37346.9</v>
      </c>
      <c r="AA622" s="243">
        <f>AA13-AA626-AA631-AA635-AA640</f>
        <v>34090.290000000008</v>
      </c>
      <c r="AB622" s="243">
        <f t="shared" si="1750"/>
        <v>91.280106247104868</v>
      </c>
      <c r="AC622" s="243">
        <f>AC13-AC626-AC631-AC635-AC640</f>
        <v>18433.3</v>
      </c>
      <c r="AD622" s="243">
        <f>AD13-AD626-AD631-AD635-AD640</f>
        <v>0</v>
      </c>
      <c r="AE622" s="243">
        <f t="shared" si="1751"/>
        <v>0</v>
      </c>
      <c r="AF622" s="243">
        <f>AF13-AF626-AF631-AF635-AF640</f>
        <v>21496.699999999997</v>
      </c>
      <c r="AG622" s="243">
        <f>AG13-AG626-AG631-AG635-AG640</f>
        <v>0</v>
      </c>
      <c r="AH622" s="243">
        <f t="shared" si="1752"/>
        <v>0</v>
      </c>
      <c r="AI622" s="243">
        <f>AI13-AI626-AI631-AI635-AI640</f>
        <v>32146.7</v>
      </c>
      <c r="AJ622" s="243">
        <f>AJ13-AJ626-AJ631-AJ635-AJ640</f>
        <v>0</v>
      </c>
      <c r="AK622" s="243">
        <f t="shared" si="1753"/>
        <v>0</v>
      </c>
      <c r="AL622" s="243">
        <f>AL13-AL626-AL631-AL635-AL640</f>
        <v>29251.100000000002</v>
      </c>
      <c r="AM622" s="243">
        <f>AM13-AM626-AM631-AM635-AM640</f>
        <v>0</v>
      </c>
      <c r="AN622" s="243">
        <f t="shared" si="1754"/>
        <v>0</v>
      </c>
      <c r="AO622" s="243">
        <f>AO13-AO626-AO631-AO635-AO640</f>
        <v>81533.299999999974</v>
      </c>
      <c r="AP622" s="243">
        <f>AP13-AP626-AP631-AP635-AP640</f>
        <v>0</v>
      </c>
      <c r="AQ622" s="243">
        <f t="shared" si="1755"/>
        <v>0</v>
      </c>
      <c r="AR622" s="252"/>
    </row>
    <row r="623" spans="1:44" ht="31.2">
      <c r="A623" s="318"/>
      <c r="B623" s="318"/>
      <c r="C623" s="318"/>
      <c r="D623" s="243" t="s">
        <v>288</v>
      </c>
      <c r="E623" s="243">
        <f>E15-E628-E632</f>
        <v>71239.899999999994</v>
      </c>
      <c r="F623" s="243">
        <f>F15-F628-F632</f>
        <v>16973.88</v>
      </c>
      <c r="G623" s="243">
        <f t="shared" si="1743"/>
        <v>23.826366965703212</v>
      </c>
      <c r="H623" s="243">
        <f>H15-H628-H632</f>
        <v>2092.4</v>
      </c>
      <c r="I623" s="243">
        <f>I15-I628-I632</f>
        <v>2092.4</v>
      </c>
      <c r="J623" s="243">
        <f t="shared" si="1744"/>
        <v>100</v>
      </c>
      <c r="K623" s="243">
        <f>K15-K628-K632</f>
        <v>5331.2</v>
      </c>
      <c r="L623" s="243">
        <f>L15-L628-L632</f>
        <v>5386.2</v>
      </c>
      <c r="M623" s="243">
        <f t="shared" si="1745"/>
        <v>101.03166266506602</v>
      </c>
      <c r="N623" s="243">
        <f>N15-N628-N632</f>
        <v>5006.2</v>
      </c>
      <c r="O623" s="243">
        <f>O15-O628-O632</f>
        <v>5239.4399999999996</v>
      </c>
      <c r="P623" s="243">
        <f t="shared" si="1746"/>
        <v>104.65902281171347</v>
      </c>
      <c r="Q623" s="243">
        <f>Q15-Q628-Q632</f>
        <v>2716.9</v>
      </c>
      <c r="R623" s="243">
        <f>R15-R628-R632</f>
        <v>2651.44</v>
      </c>
      <c r="S623" s="243">
        <f t="shared" si="1747"/>
        <v>97.59063638705878</v>
      </c>
      <c r="T623" s="243">
        <f>T15-T628-T632</f>
        <v>4212.6000000000004</v>
      </c>
      <c r="U623" s="243">
        <f>U15-U628-U632</f>
        <v>1039.5</v>
      </c>
      <c r="V623" s="243">
        <f t="shared" si="1748"/>
        <v>24.67597208374875</v>
      </c>
      <c r="W623" s="243">
        <f>W15-W628-W632</f>
        <v>3211.7999999999997</v>
      </c>
      <c r="X623" s="243">
        <f>X15-X628-X632</f>
        <v>323.8</v>
      </c>
      <c r="Y623" s="243">
        <f t="shared" si="1749"/>
        <v>10.081574195155365</v>
      </c>
      <c r="Z623" s="243">
        <f>Z15-Z628-Z632</f>
        <v>213.9</v>
      </c>
      <c r="AA623" s="243">
        <f>AA15-AA628-AA632</f>
        <v>241.10000000000002</v>
      </c>
      <c r="AB623" s="243">
        <f t="shared" si="1750"/>
        <v>112.71622253389435</v>
      </c>
      <c r="AC623" s="243">
        <f>AC15-AC628-AC632</f>
        <v>419.20000000000005</v>
      </c>
      <c r="AD623" s="243">
        <f>AD15-AD628-AD632</f>
        <v>0</v>
      </c>
      <c r="AE623" s="243">
        <f t="shared" si="1751"/>
        <v>0</v>
      </c>
      <c r="AF623" s="243">
        <f>AF15-AF628-AF632</f>
        <v>2296.5</v>
      </c>
      <c r="AG623" s="243">
        <f>AG15-AG628-AG632</f>
        <v>0</v>
      </c>
      <c r="AH623" s="243">
        <f t="shared" si="1752"/>
        <v>0</v>
      </c>
      <c r="AI623" s="243">
        <f>AI15-AI628-AI632</f>
        <v>5449.4</v>
      </c>
      <c r="AJ623" s="243">
        <f>AJ15-AJ628-AJ632</f>
        <v>0</v>
      </c>
      <c r="AK623" s="243">
        <f t="shared" si="1753"/>
        <v>0</v>
      </c>
      <c r="AL623" s="243">
        <f>AL15-AL628-AL632</f>
        <v>3264.8</v>
      </c>
      <c r="AM623" s="243">
        <f>AM15-AM628-AM632</f>
        <v>0</v>
      </c>
      <c r="AN623" s="243">
        <f t="shared" si="1754"/>
        <v>0</v>
      </c>
      <c r="AO623" s="243">
        <f>AO15-AO628-AO632</f>
        <v>37025</v>
      </c>
      <c r="AP623" s="243">
        <f>AP15-AP628-AP632</f>
        <v>0</v>
      </c>
      <c r="AQ623" s="243">
        <f t="shared" si="1755"/>
        <v>0</v>
      </c>
      <c r="AR623" s="252"/>
    </row>
    <row r="624" spans="1:44" ht="16.05" customHeight="1">
      <c r="A624" s="318" t="s">
        <v>382</v>
      </c>
      <c r="B624" s="318"/>
      <c r="C624" s="318"/>
      <c r="D624" s="243" t="s">
        <v>287</v>
      </c>
      <c r="E624" s="243">
        <f>E625+E626+E628</f>
        <v>84766.985000000001</v>
      </c>
      <c r="F624" s="243">
        <f>F625+F626+F628</f>
        <v>24669.550000000003</v>
      </c>
      <c r="G624" s="243">
        <f t="shared" si="1743"/>
        <v>29.102780994275072</v>
      </c>
      <c r="H624" s="243">
        <f>H625+H626+H628</f>
        <v>0</v>
      </c>
      <c r="I624" s="243">
        <f>I625+I626+I628</f>
        <v>0</v>
      </c>
      <c r="J624" s="243" t="e">
        <f t="shared" si="1744"/>
        <v>#DIV/0!</v>
      </c>
      <c r="K624" s="243">
        <f>K625+K626+K628</f>
        <v>0</v>
      </c>
      <c r="L624" s="243">
        <f>L625+L626+L628</f>
        <v>0</v>
      </c>
      <c r="M624" s="243" t="e">
        <f t="shared" si="1745"/>
        <v>#DIV/0!</v>
      </c>
      <c r="N624" s="243">
        <f>N625+N626+N628</f>
        <v>2568.5</v>
      </c>
      <c r="O624" s="243">
        <f>O625+O626+O628</f>
        <v>2568.5</v>
      </c>
      <c r="P624" s="243">
        <f t="shared" si="1746"/>
        <v>100</v>
      </c>
      <c r="Q624" s="243">
        <f>Q625+Q626+Q628</f>
        <v>2626.7300000000005</v>
      </c>
      <c r="R624" s="243">
        <f>R625+R626+R628</f>
        <v>2626.7300000000005</v>
      </c>
      <c r="S624" s="243">
        <f t="shared" si="1747"/>
        <v>100</v>
      </c>
      <c r="T624" s="243">
        <f>T625+T626+T628</f>
        <v>0</v>
      </c>
      <c r="U624" s="243">
        <f>U625+U626+U628</f>
        <v>91</v>
      </c>
      <c r="V624" s="243" t="e">
        <f t="shared" si="1748"/>
        <v>#DIV/0!</v>
      </c>
      <c r="W624" s="243">
        <f>W625+W626+W628</f>
        <v>427.57</v>
      </c>
      <c r="X624" s="243">
        <f>X625+X626+X628</f>
        <v>544.34</v>
      </c>
      <c r="Y624" s="243">
        <f t="shared" si="1749"/>
        <v>127.31014804593401</v>
      </c>
      <c r="Z624" s="243">
        <f>Z625+Z626+Z628</f>
        <v>0</v>
      </c>
      <c r="AA624" s="243">
        <f>AA625+AA626+AA628</f>
        <v>18838.980000000003</v>
      </c>
      <c r="AB624" s="243" t="e">
        <f t="shared" si="1750"/>
        <v>#DIV/0!</v>
      </c>
      <c r="AC624" s="243">
        <f>AC625+AC626+AC628</f>
        <v>0</v>
      </c>
      <c r="AD624" s="243">
        <f>AD625+AD626+AD628</f>
        <v>0</v>
      </c>
      <c r="AE624" s="243" t="e">
        <f t="shared" si="1751"/>
        <v>#DIV/0!</v>
      </c>
      <c r="AF624" s="243">
        <f>AF625+AF626+AF628</f>
        <v>0</v>
      </c>
      <c r="AG624" s="243">
        <f>AG625+AG626+AG628</f>
        <v>0</v>
      </c>
      <c r="AH624" s="243" t="e">
        <f t="shared" si="1752"/>
        <v>#DIV/0!</v>
      </c>
      <c r="AI624" s="243">
        <f>AI625+AI626+AI628</f>
        <v>16977.460000000003</v>
      </c>
      <c r="AJ624" s="243">
        <f>AJ625+AJ626+AJ628</f>
        <v>0</v>
      </c>
      <c r="AK624" s="243">
        <f t="shared" si="1753"/>
        <v>0</v>
      </c>
      <c r="AL624" s="243">
        <f>AL625+AL626+AL628</f>
        <v>12025.3</v>
      </c>
      <c r="AM624" s="243">
        <f>AM625+AM626+AM628</f>
        <v>0</v>
      </c>
      <c r="AN624" s="243">
        <f t="shared" si="1754"/>
        <v>0</v>
      </c>
      <c r="AO624" s="243">
        <f>AO625+AO626+AO628</f>
        <v>50141.425000000003</v>
      </c>
      <c r="AP624" s="243">
        <f>AP625+AP626+AP628</f>
        <v>0</v>
      </c>
      <c r="AQ624" s="243">
        <f t="shared" si="1755"/>
        <v>0</v>
      </c>
      <c r="AR624" s="252"/>
    </row>
    <row r="625" spans="1:44" ht="31.2">
      <c r="A625" s="318"/>
      <c r="B625" s="318"/>
      <c r="C625" s="318"/>
      <c r="D625" s="243" t="s">
        <v>2</v>
      </c>
      <c r="E625" s="243">
        <f t="shared" ref="E625:F628" si="1756">H625+K625+N625+Q625+T625+W625+Z625+AC625+AF625+AI625+AL625+AO625</f>
        <v>0</v>
      </c>
      <c r="F625" s="243">
        <f t="shared" si="1756"/>
        <v>0</v>
      </c>
      <c r="G625" s="243" t="e">
        <f t="shared" si="1743"/>
        <v>#DIV/0!</v>
      </c>
      <c r="H625" s="243">
        <f t="shared" ref="H625:I628" si="1757">H126+H331</f>
        <v>0</v>
      </c>
      <c r="I625" s="243">
        <f t="shared" si="1757"/>
        <v>0</v>
      </c>
      <c r="J625" s="243" t="e">
        <f>J126+J420</f>
        <v>#DIV/0!</v>
      </c>
      <c r="K625" s="243">
        <f t="shared" ref="K625:L628" si="1758">K126+K331</f>
        <v>0</v>
      </c>
      <c r="L625" s="243">
        <f t="shared" si="1758"/>
        <v>0</v>
      </c>
      <c r="M625" s="243" t="e">
        <f>M126+M420</f>
        <v>#DIV/0!</v>
      </c>
      <c r="N625" s="243">
        <f t="shared" ref="N625:O628" si="1759">N126+N331</f>
        <v>0</v>
      </c>
      <c r="O625" s="243">
        <f t="shared" si="1759"/>
        <v>0</v>
      </c>
      <c r="P625" s="243" t="e">
        <f>P126+P420</f>
        <v>#DIV/0!</v>
      </c>
      <c r="Q625" s="243">
        <f t="shared" ref="Q625:R628" si="1760">Q126+Q331</f>
        <v>0</v>
      </c>
      <c r="R625" s="243">
        <f t="shared" si="1760"/>
        <v>0</v>
      </c>
      <c r="S625" s="243" t="e">
        <f>S126+S420</f>
        <v>#DIV/0!</v>
      </c>
      <c r="T625" s="243">
        <f t="shared" ref="T625:U628" si="1761">T126+T331</f>
        <v>0</v>
      </c>
      <c r="U625" s="243">
        <f t="shared" si="1761"/>
        <v>0</v>
      </c>
      <c r="V625" s="243" t="e">
        <f>V126+V420</f>
        <v>#DIV/0!</v>
      </c>
      <c r="W625" s="243">
        <f t="shared" ref="W625:X628" si="1762">W126+W331</f>
        <v>0</v>
      </c>
      <c r="X625" s="243">
        <f t="shared" si="1762"/>
        <v>0</v>
      </c>
      <c r="Y625" s="243" t="e">
        <f>Y126+Y420</f>
        <v>#DIV/0!</v>
      </c>
      <c r="Z625" s="243">
        <f t="shared" ref="Z625:AA628" si="1763">Z126+Z331</f>
        <v>0</v>
      </c>
      <c r="AA625" s="243">
        <f t="shared" si="1763"/>
        <v>0</v>
      </c>
      <c r="AB625" s="243" t="e">
        <f>AB126+AB420</f>
        <v>#DIV/0!</v>
      </c>
      <c r="AC625" s="243">
        <f t="shared" ref="AC625:AD628" si="1764">AC126+AC331</f>
        <v>0</v>
      </c>
      <c r="AD625" s="243">
        <f t="shared" si="1764"/>
        <v>0</v>
      </c>
      <c r="AE625" s="243" t="e">
        <f>AE126+AE420</f>
        <v>#DIV/0!</v>
      </c>
      <c r="AF625" s="243">
        <f t="shared" ref="AF625:AG628" si="1765">AF126+AF331</f>
        <v>0</v>
      </c>
      <c r="AG625" s="243">
        <f t="shared" si="1765"/>
        <v>0</v>
      </c>
      <c r="AH625" s="243" t="e">
        <f>AH126+AH420</f>
        <v>#DIV/0!</v>
      </c>
      <c r="AI625" s="243">
        <f t="shared" ref="AI625:AJ628" si="1766">AI126+AI331</f>
        <v>0</v>
      </c>
      <c r="AJ625" s="243">
        <f t="shared" si="1766"/>
        <v>0</v>
      </c>
      <c r="AK625" s="243" t="e">
        <f>AK126+AK420</f>
        <v>#DIV/0!</v>
      </c>
      <c r="AL625" s="243">
        <f t="shared" ref="AL625:AM628" si="1767">AL126+AL331</f>
        <v>0</v>
      </c>
      <c r="AM625" s="243">
        <f t="shared" si="1767"/>
        <v>0</v>
      </c>
      <c r="AN625" s="243" t="e">
        <f>AN126+AN420</f>
        <v>#DIV/0!</v>
      </c>
      <c r="AO625" s="243">
        <f t="shared" ref="AO625:AP628" si="1768">AO126+AO331</f>
        <v>0</v>
      </c>
      <c r="AP625" s="243">
        <f t="shared" si="1768"/>
        <v>0</v>
      </c>
      <c r="AQ625" s="243" t="e">
        <f>AQ126+AQ420</f>
        <v>#DIV/0!</v>
      </c>
      <c r="AR625" s="252"/>
    </row>
    <row r="626" spans="1:44" ht="16.05" customHeight="1">
      <c r="A626" s="318"/>
      <c r="B626" s="318"/>
      <c r="C626" s="318"/>
      <c r="D626" s="243" t="s">
        <v>43</v>
      </c>
      <c r="E626" s="243">
        <f t="shared" si="1756"/>
        <v>84766.985000000001</v>
      </c>
      <c r="F626" s="243">
        <f t="shared" si="1756"/>
        <v>24669.550000000003</v>
      </c>
      <c r="G626" s="243">
        <f t="shared" si="1743"/>
        <v>29.102780994275072</v>
      </c>
      <c r="H626" s="243">
        <f t="shared" si="1757"/>
        <v>0</v>
      </c>
      <c r="I626" s="243">
        <f t="shared" si="1757"/>
        <v>0</v>
      </c>
      <c r="J626" s="243" t="e">
        <f>J127+J421</f>
        <v>#DIV/0!</v>
      </c>
      <c r="K626" s="243">
        <f t="shared" si="1758"/>
        <v>0</v>
      </c>
      <c r="L626" s="243">
        <f t="shared" si="1758"/>
        <v>0</v>
      </c>
      <c r="M626" s="243" t="e">
        <f>M127+M421</f>
        <v>#DIV/0!</v>
      </c>
      <c r="N626" s="243">
        <f t="shared" si="1759"/>
        <v>2568.5</v>
      </c>
      <c r="O626" s="243">
        <f t="shared" si="1759"/>
        <v>2568.5</v>
      </c>
      <c r="P626" s="243" t="e">
        <f>P127+P421</f>
        <v>#DIV/0!</v>
      </c>
      <c r="Q626" s="243">
        <f t="shared" si="1760"/>
        <v>2626.7300000000005</v>
      </c>
      <c r="R626" s="243">
        <f t="shared" si="1760"/>
        <v>2626.7300000000005</v>
      </c>
      <c r="S626" s="243" t="e">
        <f>S127+S421</f>
        <v>#DIV/0!</v>
      </c>
      <c r="T626" s="243">
        <f t="shared" si="1761"/>
        <v>0</v>
      </c>
      <c r="U626" s="243">
        <f t="shared" si="1761"/>
        <v>91</v>
      </c>
      <c r="V626" s="243" t="e">
        <f>V127+V421</f>
        <v>#DIV/0!</v>
      </c>
      <c r="W626" s="243">
        <f t="shared" si="1762"/>
        <v>427.57</v>
      </c>
      <c r="X626" s="243">
        <f t="shared" si="1762"/>
        <v>544.34</v>
      </c>
      <c r="Y626" s="243">
        <f>Y127+Y421</f>
        <v>127.31014804593401</v>
      </c>
      <c r="Z626" s="243">
        <f t="shared" si="1763"/>
        <v>0</v>
      </c>
      <c r="AA626" s="243">
        <f t="shared" si="1763"/>
        <v>18838.980000000003</v>
      </c>
      <c r="AB626" s="243" t="e">
        <f>AB127+AB421</f>
        <v>#DIV/0!</v>
      </c>
      <c r="AC626" s="243">
        <f t="shared" si="1764"/>
        <v>0</v>
      </c>
      <c r="AD626" s="243">
        <f t="shared" si="1764"/>
        <v>0</v>
      </c>
      <c r="AE626" s="243" t="e">
        <f>AE127+AE421</f>
        <v>#DIV/0!</v>
      </c>
      <c r="AF626" s="243">
        <f t="shared" si="1765"/>
        <v>0</v>
      </c>
      <c r="AG626" s="243">
        <f t="shared" si="1765"/>
        <v>0</v>
      </c>
      <c r="AH626" s="243" t="e">
        <f>AH127+AH421</f>
        <v>#DIV/0!</v>
      </c>
      <c r="AI626" s="243">
        <f t="shared" si="1766"/>
        <v>16977.460000000003</v>
      </c>
      <c r="AJ626" s="243">
        <f t="shared" si="1766"/>
        <v>0</v>
      </c>
      <c r="AK626" s="243" t="e">
        <f>AK127+AK421</f>
        <v>#DIV/0!</v>
      </c>
      <c r="AL626" s="243">
        <f t="shared" si="1767"/>
        <v>12025.3</v>
      </c>
      <c r="AM626" s="243">
        <f t="shared" si="1767"/>
        <v>0</v>
      </c>
      <c r="AN626" s="243" t="e">
        <f>AN127+AN421</f>
        <v>#DIV/0!</v>
      </c>
      <c r="AO626" s="243">
        <f t="shared" si="1768"/>
        <v>50141.425000000003</v>
      </c>
      <c r="AP626" s="243">
        <f t="shared" si="1768"/>
        <v>0</v>
      </c>
      <c r="AQ626" s="243">
        <f t="shared" si="1755"/>
        <v>0</v>
      </c>
      <c r="AR626" s="252"/>
    </row>
    <row r="627" spans="1:44" ht="46.8">
      <c r="A627" s="318"/>
      <c r="B627" s="318"/>
      <c r="C627" s="318"/>
      <c r="D627" s="243" t="s">
        <v>283</v>
      </c>
      <c r="E627" s="243">
        <f t="shared" si="1756"/>
        <v>9285.1</v>
      </c>
      <c r="F627" s="243">
        <f t="shared" si="1756"/>
        <v>643.20000000000005</v>
      </c>
      <c r="G627" s="243">
        <f t="shared" si="1743"/>
        <v>6.9272274935111096</v>
      </c>
      <c r="H627" s="243">
        <f t="shared" si="1757"/>
        <v>0</v>
      </c>
      <c r="I627" s="243">
        <f t="shared" si="1757"/>
        <v>0</v>
      </c>
      <c r="J627" s="243" t="e">
        <f>J128+J423</f>
        <v>#DIV/0!</v>
      </c>
      <c r="K627" s="243">
        <f t="shared" si="1758"/>
        <v>0</v>
      </c>
      <c r="L627" s="243">
        <f t="shared" si="1758"/>
        <v>0</v>
      </c>
      <c r="M627" s="243" t="e">
        <f>M128+M423</f>
        <v>#DIV/0!</v>
      </c>
      <c r="N627" s="243">
        <f t="shared" si="1759"/>
        <v>0</v>
      </c>
      <c r="O627" s="243">
        <f t="shared" si="1759"/>
        <v>0</v>
      </c>
      <c r="P627" s="243" t="e">
        <f>P128+P423</f>
        <v>#DIV/0!</v>
      </c>
      <c r="Q627" s="243">
        <f t="shared" si="1760"/>
        <v>643.20000000000005</v>
      </c>
      <c r="R627" s="243">
        <f t="shared" si="1760"/>
        <v>643.20000000000005</v>
      </c>
      <c r="S627" s="243" t="e">
        <f>S128+S423</f>
        <v>#DIV/0!</v>
      </c>
      <c r="T627" s="243">
        <f t="shared" si="1761"/>
        <v>0</v>
      </c>
      <c r="U627" s="243">
        <f t="shared" si="1761"/>
        <v>0</v>
      </c>
      <c r="V627" s="243" t="e">
        <f>V128+V423</f>
        <v>#DIV/0!</v>
      </c>
      <c r="W627" s="243">
        <f t="shared" si="1762"/>
        <v>0</v>
      </c>
      <c r="X627" s="243">
        <f t="shared" si="1762"/>
        <v>0</v>
      </c>
      <c r="Y627" s="243" t="e">
        <f>Y128+Y423</f>
        <v>#DIV/0!</v>
      </c>
      <c r="Z627" s="243">
        <f t="shared" si="1763"/>
        <v>0</v>
      </c>
      <c r="AA627" s="243">
        <f t="shared" si="1763"/>
        <v>0</v>
      </c>
      <c r="AB627" s="243" t="e">
        <f>AB128+AB423</f>
        <v>#DIV/0!</v>
      </c>
      <c r="AC627" s="243">
        <f t="shared" si="1764"/>
        <v>0</v>
      </c>
      <c r="AD627" s="243">
        <f t="shared" si="1764"/>
        <v>0</v>
      </c>
      <c r="AE627" s="243" t="e">
        <f>AE128+AE423</f>
        <v>#DIV/0!</v>
      </c>
      <c r="AF627" s="243">
        <f t="shared" si="1765"/>
        <v>0</v>
      </c>
      <c r="AG627" s="243">
        <f t="shared" si="1765"/>
        <v>0</v>
      </c>
      <c r="AH627" s="243" t="e">
        <f>AH128+AH423</f>
        <v>#DIV/0!</v>
      </c>
      <c r="AI627" s="243">
        <f t="shared" si="1766"/>
        <v>631.89999999999986</v>
      </c>
      <c r="AJ627" s="243">
        <f t="shared" si="1766"/>
        <v>0</v>
      </c>
      <c r="AK627" s="243" t="e">
        <f>AK128+AK423</f>
        <v>#DIV/0!</v>
      </c>
      <c r="AL627" s="243">
        <f t="shared" si="1767"/>
        <v>0</v>
      </c>
      <c r="AM627" s="243">
        <f t="shared" si="1767"/>
        <v>0</v>
      </c>
      <c r="AN627" s="243" t="e">
        <f>AN128+AN423</f>
        <v>#DIV/0!</v>
      </c>
      <c r="AO627" s="243">
        <f t="shared" si="1768"/>
        <v>8010</v>
      </c>
      <c r="AP627" s="243">
        <f t="shared" si="1768"/>
        <v>0</v>
      </c>
      <c r="AQ627" s="243"/>
      <c r="AR627" s="252"/>
    </row>
    <row r="628" spans="1:44" ht="31.2">
      <c r="A628" s="318"/>
      <c r="B628" s="318"/>
      <c r="C628" s="318"/>
      <c r="D628" s="243" t="s">
        <v>288</v>
      </c>
      <c r="E628" s="243">
        <f t="shared" si="1756"/>
        <v>0</v>
      </c>
      <c r="F628" s="243">
        <f t="shared" si="1756"/>
        <v>0</v>
      </c>
      <c r="G628" s="243" t="e">
        <f t="shared" si="1743"/>
        <v>#DIV/0!</v>
      </c>
      <c r="H628" s="243">
        <f t="shared" si="1757"/>
        <v>0</v>
      </c>
      <c r="I628" s="243">
        <f t="shared" si="1757"/>
        <v>0</v>
      </c>
      <c r="J628" s="243" t="e">
        <f>J129+#REF!</f>
        <v>#DIV/0!</v>
      </c>
      <c r="K628" s="243">
        <f t="shared" si="1758"/>
        <v>0</v>
      </c>
      <c r="L628" s="243">
        <f t="shared" si="1758"/>
        <v>0</v>
      </c>
      <c r="M628" s="243" t="e">
        <f>M129+#REF!</f>
        <v>#DIV/0!</v>
      </c>
      <c r="N628" s="243">
        <f t="shared" si="1759"/>
        <v>0</v>
      </c>
      <c r="O628" s="243">
        <f t="shared" si="1759"/>
        <v>0</v>
      </c>
      <c r="P628" s="243" t="e">
        <f>P129+#REF!</f>
        <v>#DIV/0!</v>
      </c>
      <c r="Q628" s="243">
        <f t="shared" si="1760"/>
        <v>0</v>
      </c>
      <c r="R628" s="243">
        <f t="shared" si="1760"/>
        <v>0</v>
      </c>
      <c r="S628" s="243" t="e">
        <f>S129+#REF!</f>
        <v>#DIV/0!</v>
      </c>
      <c r="T628" s="243">
        <f t="shared" si="1761"/>
        <v>0</v>
      </c>
      <c r="U628" s="243">
        <f t="shared" si="1761"/>
        <v>0</v>
      </c>
      <c r="V628" s="243" t="e">
        <f>V129+#REF!</f>
        <v>#DIV/0!</v>
      </c>
      <c r="W628" s="243">
        <f t="shared" si="1762"/>
        <v>0</v>
      </c>
      <c r="X628" s="243">
        <f t="shared" si="1762"/>
        <v>0</v>
      </c>
      <c r="Y628" s="243" t="e">
        <f>Y129+#REF!</f>
        <v>#DIV/0!</v>
      </c>
      <c r="Z628" s="243">
        <f t="shared" si="1763"/>
        <v>0</v>
      </c>
      <c r="AA628" s="243">
        <f t="shared" si="1763"/>
        <v>0</v>
      </c>
      <c r="AB628" s="243" t="e">
        <f>AB129+#REF!</f>
        <v>#DIV/0!</v>
      </c>
      <c r="AC628" s="243">
        <f t="shared" si="1764"/>
        <v>0</v>
      </c>
      <c r="AD628" s="243">
        <f t="shared" si="1764"/>
        <v>0</v>
      </c>
      <c r="AE628" s="243" t="e">
        <f>AE129+#REF!</f>
        <v>#DIV/0!</v>
      </c>
      <c r="AF628" s="243">
        <f t="shared" si="1765"/>
        <v>0</v>
      </c>
      <c r="AG628" s="243">
        <f t="shared" si="1765"/>
        <v>0</v>
      </c>
      <c r="AH628" s="243" t="e">
        <f>AH129+#REF!</f>
        <v>#DIV/0!</v>
      </c>
      <c r="AI628" s="243">
        <f t="shared" si="1766"/>
        <v>0</v>
      </c>
      <c r="AJ628" s="243">
        <f t="shared" si="1766"/>
        <v>0</v>
      </c>
      <c r="AK628" s="243" t="e">
        <f>AK129+#REF!</f>
        <v>#DIV/0!</v>
      </c>
      <c r="AL628" s="243">
        <f t="shared" si="1767"/>
        <v>0</v>
      </c>
      <c r="AM628" s="243">
        <f t="shared" si="1767"/>
        <v>0</v>
      </c>
      <c r="AN628" s="243" t="e">
        <f>AN129+#REF!</f>
        <v>#DIV/0!</v>
      </c>
      <c r="AO628" s="243">
        <f t="shared" si="1768"/>
        <v>0</v>
      </c>
      <c r="AP628" s="243">
        <f t="shared" si="1768"/>
        <v>0</v>
      </c>
      <c r="AQ628" s="243" t="e">
        <f t="shared" si="1755"/>
        <v>#DIV/0!</v>
      </c>
      <c r="AR628" s="252"/>
    </row>
    <row r="629" spans="1:44" ht="16.05" customHeight="1">
      <c r="A629" s="318" t="s">
        <v>383</v>
      </c>
      <c r="B629" s="318"/>
      <c r="C629" s="318"/>
      <c r="D629" s="243" t="s">
        <v>287</v>
      </c>
      <c r="E629" s="243">
        <f>E630+E631+E632</f>
        <v>470</v>
      </c>
      <c r="F629" s="243">
        <f>F630+F631+F632</f>
        <v>80</v>
      </c>
      <c r="G629" s="243">
        <f t="shared" si="1743"/>
        <v>17.021276595744681</v>
      </c>
      <c r="H629" s="243">
        <f>H630+H631+H632</f>
        <v>0</v>
      </c>
      <c r="I629" s="243">
        <f>I630+I631+I632</f>
        <v>0</v>
      </c>
      <c r="J629" s="243" t="e">
        <f t="shared" si="1744"/>
        <v>#DIV/0!</v>
      </c>
      <c r="K629" s="243">
        <f>K630+K631+K632</f>
        <v>30</v>
      </c>
      <c r="L629" s="243">
        <f>L630+L631+L632</f>
        <v>30</v>
      </c>
      <c r="M629" s="243">
        <f t="shared" si="1745"/>
        <v>100</v>
      </c>
      <c r="N629" s="243">
        <f>N630+N631+N632</f>
        <v>0</v>
      </c>
      <c r="O629" s="243">
        <f>O630+O631+O632</f>
        <v>10</v>
      </c>
      <c r="P629" s="243" t="e">
        <f t="shared" si="1746"/>
        <v>#DIV/0!</v>
      </c>
      <c r="Q629" s="243">
        <f>Q630+Q631+Q632</f>
        <v>0</v>
      </c>
      <c r="R629" s="243">
        <f>R630+R631+R632</f>
        <v>0</v>
      </c>
      <c r="S629" s="243" t="e">
        <f t="shared" si="1747"/>
        <v>#DIV/0!</v>
      </c>
      <c r="T629" s="243">
        <f>T630+T631+T632</f>
        <v>40</v>
      </c>
      <c r="U629" s="243">
        <f>U630+U631+U632</f>
        <v>0</v>
      </c>
      <c r="V629" s="243">
        <f t="shared" si="1748"/>
        <v>0</v>
      </c>
      <c r="W629" s="243">
        <f>W630+W631+W632</f>
        <v>0</v>
      </c>
      <c r="X629" s="243">
        <f>X630+X631+X632</f>
        <v>40</v>
      </c>
      <c r="Y629" s="243" t="e">
        <f t="shared" si="1749"/>
        <v>#DIV/0!</v>
      </c>
      <c r="Z629" s="243">
        <f>Z630+Z631+Z632</f>
        <v>0</v>
      </c>
      <c r="AA629" s="243">
        <f>AA630+AA631+AA632</f>
        <v>0</v>
      </c>
      <c r="AB629" s="243" t="e">
        <f t="shared" si="1750"/>
        <v>#DIV/0!</v>
      </c>
      <c r="AC629" s="243">
        <f>AC630+AC631+AC632</f>
        <v>0</v>
      </c>
      <c r="AD629" s="243">
        <f>AD630+AD631+AD632</f>
        <v>0</v>
      </c>
      <c r="AE629" s="243" t="e">
        <f t="shared" si="1751"/>
        <v>#DIV/0!</v>
      </c>
      <c r="AF629" s="243">
        <f>AF630+AF631+AF632</f>
        <v>0</v>
      </c>
      <c r="AG629" s="243">
        <f>AG630+AG631+AG632</f>
        <v>0</v>
      </c>
      <c r="AH629" s="243" t="e">
        <f t="shared" si="1752"/>
        <v>#DIV/0!</v>
      </c>
      <c r="AI629" s="243">
        <f>AI630+AI631+AI632</f>
        <v>30</v>
      </c>
      <c r="AJ629" s="243">
        <f>AJ630+AJ631+AJ632</f>
        <v>0</v>
      </c>
      <c r="AK629" s="243">
        <f t="shared" si="1753"/>
        <v>0</v>
      </c>
      <c r="AL629" s="243">
        <f>AL630+AL631+AL632</f>
        <v>30</v>
      </c>
      <c r="AM629" s="243">
        <f>AM630+AM631+AM632</f>
        <v>0</v>
      </c>
      <c r="AN629" s="243">
        <f t="shared" si="1754"/>
        <v>0</v>
      </c>
      <c r="AO629" s="243">
        <f>AO630+AO631+AO632</f>
        <v>340</v>
      </c>
      <c r="AP629" s="243">
        <f>AP630+AP631+AP632</f>
        <v>0</v>
      </c>
      <c r="AQ629" s="243">
        <f t="shared" si="1755"/>
        <v>0</v>
      </c>
      <c r="AR629" s="252"/>
    </row>
    <row r="630" spans="1:44" ht="31.2">
      <c r="A630" s="318"/>
      <c r="B630" s="318"/>
      <c r="C630" s="318"/>
      <c r="D630" s="243" t="s">
        <v>2</v>
      </c>
      <c r="E630" s="243">
        <f t="shared" ref="E630:F632" si="1769">H630+K630+N630+Q630+T630+W630+Z630+AC630+AF630+AI630+AL630+AO630</f>
        <v>320</v>
      </c>
      <c r="F630" s="243">
        <f t="shared" si="1769"/>
        <v>0</v>
      </c>
      <c r="G630" s="243">
        <f t="shared" si="1743"/>
        <v>0</v>
      </c>
      <c r="H630" s="243">
        <f>H537</f>
        <v>0</v>
      </c>
      <c r="I630" s="243">
        <f t="shared" ref="I630:AN630" si="1770">I537</f>
        <v>0</v>
      </c>
      <c r="J630" s="243" t="e">
        <f t="shared" si="1770"/>
        <v>#DIV/0!</v>
      </c>
      <c r="K630" s="243">
        <f>K537</f>
        <v>0</v>
      </c>
      <c r="L630" s="243">
        <f t="shared" ref="L630" si="1771">L537</f>
        <v>0</v>
      </c>
      <c r="M630" s="243" t="e">
        <f t="shared" si="1770"/>
        <v>#DIV/0!</v>
      </c>
      <c r="N630" s="243">
        <f>N537</f>
        <v>0</v>
      </c>
      <c r="O630" s="243">
        <f t="shared" ref="O630" si="1772">O537</f>
        <v>0</v>
      </c>
      <c r="P630" s="243" t="e">
        <f t="shared" si="1770"/>
        <v>#DIV/0!</v>
      </c>
      <c r="Q630" s="243">
        <f>Q537</f>
        <v>0</v>
      </c>
      <c r="R630" s="243">
        <f t="shared" ref="R630" si="1773">R537</f>
        <v>0</v>
      </c>
      <c r="S630" s="243" t="e">
        <f t="shared" si="1770"/>
        <v>#DIV/0!</v>
      </c>
      <c r="T630" s="243">
        <f>T537</f>
        <v>0</v>
      </c>
      <c r="U630" s="243">
        <f t="shared" ref="U630" si="1774">U537</f>
        <v>0</v>
      </c>
      <c r="V630" s="243" t="e">
        <f t="shared" si="1770"/>
        <v>#DIV/0!</v>
      </c>
      <c r="W630" s="243">
        <f>W537</f>
        <v>0</v>
      </c>
      <c r="X630" s="243">
        <f t="shared" ref="X630" si="1775">X537</f>
        <v>0</v>
      </c>
      <c r="Y630" s="243" t="e">
        <f t="shared" si="1770"/>
        <v>#DIV/0!</v>
      </c>
      <c r="Z630" s="243">
        <f>Z537</f>
        <v>0</v>
      </c>
      <c r="AA630" s="243">
        <f t="shared" ref="AA630" si="1776">AA537</f>
        <v>0</v>
      </c>
      <c r="AB630" s="243" t="e">
        <f t="shared" si="1770"/>
        <v>#DIV/0!</v>
      </c>
      <c r="AC630" s="243">
        <f>AC537</f>
        <v>0</v>
      </c>
      <c r="AD630" s="243">
        <f t="shared" ref="AD630" si="1777">AD537</f>
        <v>0</v>
      </c>
      <c r="AE630" s="243" t="e">
        <f t="shared" si="1770"/>
        <v>#DIV/0!</v>
      </c>
      <c r="AF630" s="243">
        <f>AF537</f>
        <v>0</v>
      </c>
      <c r="AG630" s="243">
        <f t="shared" ref="AG630" si="1778">AG537</f>
        <v>0</v>
      </c>
      <c r="AH630" s="243" t="e">
        <f t="shared" si="1770"/>
        <v>#DIV/0!</v>
      </c>
      <c r="AI630" s="243">
        <f>AI537</f>
        <v>0</v>
      </c>
      <c r="AJ630" s="243">
        <f t="shared" ref="AJ630" si="1779">AJ537</f>
        <v>0</v>
      </c>
      <c r="AK630" s="243" t="e">
        <f t="shared" si="1770"/>
        <v>#DIV/0!</v>
      </c>
      <c r="AL630" s="243">
        <f>AL537</f>
        <v>0</v>
      </c>
      <c r="AM630" s="243">
        <f t="shared" ref="AM630" si="1780">AM537</f>
        <v>0</v>
      </c>
      <c r="AN630" s="243" t="e">
        <f t="shared" si="1770"/>
        <v>#DIV/0!</v>
      </c>
      <c r="AO630" s="243">
        <f>AO537</f>
        <v>320</v>
      </c>
      <c r="AP630" s="243">
        <f t="shared" ref="AP630" si="1781">AP537</f>
        <v>0</v>
      </c>
      <c r="AQ630" s="243">
        <f t="shared" si="1755"/>
        <v>0</v>
      </c>
      <c r="AR630" s="252"/>
    </row>
    <row r="631" spans="1:44" ht="16.05" customHeight="1">
      <c r="A631" s="318"/>
      <c r="B631" s="318"/>
      <c r="C631" s="318"/>
      <c r="D631" s="243" t="s">
        <v>43</v>
      </c>
      <c r="E631" s="243">
        <f t="shared" si="1769"/>
        <v>150</v>
      </c>
      <c r="F631" s="243">
        <f t="shared" si="1769"/>
        <v>80</v>
      </c>
      <c r="G631" s="243">
        <f t="shared" si="1743"/>
        <v>53.333333333333336</v>
      </c>
      <c r="H631" s="243">
        <f>H538</f>
        <v>0</v>
      </c>
      <c r="I631" s="243">
        <f>I538</f>
        <v>0</v>
      </c>
      <c r="J631" s="243" t="e">
        <f>J538</f>
        <v>#DIV/0!</v>
      </c>
      <c r="K631" s="243">
        <f>K538</f>
        <v>30</v>
      </c>
      <c r="L631" s="243">
        <f>L538</f>
        <v>30</v>
      </c>
      <c r="M631" s="243">
        <f>M538</f>
        <v>100</v>
      </c>
      <c r="N631" s="243">
        <f>N538</f>
        <v>0</v>
      </c>
      <c r="O631" s="243">
        <f>O538</f>
        <v>10</v>
      </c>
      <c r="P631" s="243" t="e">
        <f>P538</f>
        <v>#DIV/0!</v>
      </c>
      <c r="Q631" s="243">
        <f>Q538</f>
        <v>0</v>
      </c>
      <c r="R631" s="243">
        <f>R538</f>
        <v>0</v>
      </c>
      <c r="S631" s="243" t="e">
        <f>S538</f>
        <v>#DIV/0!</v>
      </c>
      <c r="T631" s="243">
        <f>T538</f>
        <v>40</v>
      </c>
      <c r="U631" s="243">
        <f>U538</f>
        <v>0</v>
      </c>
      <c r="V631" s="243">
        <f>V538</f>
        <v>0</v>
      </c>
      <c r="W631" s="243">
        <f>W538</f>
        <v>0</v>
      </c>
      <c r="X631" s="243">
        <f>X538</f>
        <v>40</v>
      </c>
      <c r="Y631" s="243" t="e">
        <f>Y538</f>
        <v>#DIV/0!</v>
      </c>
      <c r="Z631" s="243">
        <f>Z538</f>
        <v>0</v>
      </c>
      <c r="AA631" s="243">
        <f>AA538</f>
        <v>0</v>
      </c>
      <c r="AB631" s="243" t="e">
        <f>AB538</f>
        <v>#DIV/0!</v>
      </c>
      <c r="AC631" s="243">
        <f>AC538</f>
        <v>0</v>
      </c>
      <c r="AD631" s="243">
        <f>AD538</f>
        <v>0</v>
      </c>
      <c r="AE631" s="243" t="e">
        <f>AE538</f>
        <v>#DIV/0!</v>
      </c>
      <c r="AF631" s="243">
        <f>AF538</f>
        <v>0</v>
      </c>
      <c r="AG631" s="243">
        <f>AG538</f>
        <v>0</v>
      </c>
      <c r="AH631" s="243" t="e">
        <f>AH538</f>
        <v>#DIV/0!</v>
      </c>
      <c r="AI631" s="243">
        <f>AI538</f>
        <v>30</v>
      </c>
      <c r="AJ631" s="243">
        <f>AJ538</f>
        <v>0</v>
      </c>
      <c r="AK631" s="243">
        <f>AK538</f>
        <v>0</v>
      </c>
      <c r="AL631" s="243">
        <f>AL538</f>
        <v>30</v>
      </c>
      <c r="AM631" s="243">
        <f>AM538</f>
        <v>0</v>
      </c>
      <c r="AN631" s="243">
        <f>AN538</f>
        <v>0</v>
      </c>
      <c r="AO631" s="243">
        <f>AO538</f>
        <v>20</v>
      </c>
      <c r="AP631" s="243">
        <f>AP538</f>
        <v>0</v>
      </c>
      <c r="AQ631" s="243">
        <f t="shared" si="1755"/>
        <v>0</v>
      </c>
      <c r="AR631" s="252"/>
    </row>
    <row r="632" spans="1:44" ht="31.2">
      <c r="A632" s="318"/>
      <c r="B632" s="318"/>
      <c r="C632" s="318"/>
      <c r="D632" s="243" t="s">
        <v>288</v>
      </c>
      <c r="E632" s="243">
        <f t="shared" si="1769"/>
        <v>0</v>
      </c>
      <c r="F632" s="243">
        <f t="shared" si="1769"/>
        <v>0</v>
      </c>
      <c r="G632" s="243" t="e">
        <f t="shared" si="1743"/>
        <v>#DIV/0!</v>
      </c>
      <c r="H632" s="243">
        <f>H539</f>
        <v>0</v>
      </c>
      <c r="I632" s="243">
        <f>I539</f>
        <v>0</v>
      </c>
      <c r="J632" s="243" t="e">
        <f>J539</f>
        <v>#DIV/0!</v>
      </c>
      <c r="K632" s="243">
        <f>K539</f>
        <v>0</v>
      </c>
      <c r="L632" s="243">
        <f>L539</f>
        <v>0</v>
      </c>
      <c r="M632" s="243" t="e">
        <f>M539</f>
        <v>#DIV/0!</v>
      </c>
      <c r="N632" s="243">
        <f>N539</f>
        <v>0</v>
      </c>
      <c r="O632" s="243">
        <f>O539</f>
        <v>0</v>
      </c>
      <c r="P632" s="243" t="e">
        <f>P539</f>
        <v>#DIV/0!</v>
      </c>
      <c r="Q632" s="243">
        <f>Q539</f>
        <v>0</v>
      </c>
      <c r="R632" s="243">
        <f>R539</f>
        <v>0</v>
      </c>
      <c r="S632" s="243" t="e">
        <f>S539</f>
        <v>#DIV/0!</v>
      </c>
      <c r="T632" s="243">
        <f>T539</f>
        <v>0</v>
      </c>
      <c r="U632" s="243">
        <f>U539</f>
        <v>0</v>
      </c>
      <c r="V632" s="243" t="e">
        <f>V539</f>
        <v>#DIV/0!</v>
      </c>
      <c r="W632" s="243">
        <f>W539</f>
        <v>0</v>
      </c>
      <c r="X632" s="243">
        <f>X539</f>
        <v>0</v>
      </c>
      <c r="Y632" s="243" t="e">
        <f>Y539</f>
        <v>#DIV/0!</v>
      </c>
      <c r="Z632" s="243">
        <f>Z539</f>
        <v>0</v>
      </c>
      <c r="AA632" s="243">
        <f>AA539</f>
        <v>0</v>
      </c>
      <c r="AB632" s="243" t="e">
        <f>AB539</f>
        <v>#DIV/0!</v>
      </c>
      <c r="AC632" s="243">
        <f>AC539</f>
        <v>0</v>
      </c>
      <c r="AD632" s="243">
        <f>AD539</f>
        <v>0</v>
      </c>
      <c r="AE632" s="243" t="e">
        <f>AE539</f>
        <v>#DIV/0!</v>
      </c>
      <c r="AF632" s="243">
        <f>AF539</f>
        <v>0</v>
      </c>
      <c r="AG632" s="243">
        <f>AG539</f>
        <v>0</v>
      </c>
      <c r="AH632" s="243" t="e">
        <f>AH539</f>
        <v>#DIV/0!</v>
      </c>
      <c r="AI632" s="243">
        <f>AI539</f>
        <v>0</v>
      </c>
      <c r="AJ632" s="243">
        <f>AJ539</f>
        <v>0</v>
      </c>
      <c r="AK632" s="243" t="e">
        <f>AK539</f>
        <v>#DIV/0!</v>
      </c>
      <c r="AL632" s="243">
        <f>AL539</f>
        <v>0</v>
      </c>
      <c r="AM632" s="243">
        <f>AM539</f>
        <v>0</v>
      </c>
      <c r="AN632" s="243" t="e">
        <f>AN539</f>
        <v>#DIV/0!</v>
      </c>
      <c r="AO632" s="243">
        <f>AO539</f>
        <v>0</v>
      </c>
      <c r="AP632" s="243">
        <f>AP539</f>
        <v>0</v>
      </c>
      <c r="AQ632" s="243" t="e">
        <f t="shared" si="1755"/>
        <v>#DIV/0!</v>
      </c>
      <c r="AR632" s="252"/>
    </row>
    <row r="633" spans="1:44" ht="16.05" customHeight="1">
      <c r="A633" s="318" t="s">
        <v>406</v>
      </c>
      <c r="B633" s="318"/>
      <c r="C633" s="318"/>
      <c r="D633" s="243" t="s">
        <v>287</v>
      </c>
      <c r="E633" s="243">
        <f>E634+E635+E637</f>
        <v>0</v>
      </c>
      <c r="F633" s="243">
        <f>F634+F635+F637</f>
        <v>0</v>
      </c>
      <c r="G633" s="243" t="e">
        <f t="shared" si="1743"/>
        <v>#DIV/0!</v>
      </c>
      <c r="H633" s="243">
        <f>H634+H635+H637</f>
        <v>0</v>
      </c>
      <c r="I633" s="243">
        <f>I634+I635+I637</f>
        <v>0</v>
      </c>
      <c r="J633" s="243" t="e">
        <f t="shared" ref="J633" si="1782">(I633/H633)*100</f>
        <v>#DIV/0!</v>
      </c>
      <c r="K633" s="243">
        <f>K634+K635+K637</f>
        <v>0</v>
      </c>
      <c r="L633" s="243">
        <f>L634+L635+L637</f>
        <v>0</v>
      </c>
      <c r="M633" s="243" t="e">
        <f t="shared" ref="M633" si="1783">(L633/K633)*100</f>
        <v>#DIV/0!</v>
      </c>
      <c r="N633" s="243">
        <f>N634+N635+N637</f>
        <v>0</v>
      </c>
      <c r="O633" s="243">
        <f>O634+O635+O637</f>
        <v>0</v>
      </c>
      <c r="P633" s="243" t="e">
        <f t="shared" ref="P633" si="1784">(O633/N633)*100</f>
        <v>#DIV/0!</v>
      </c>
      <c r="Q633" s="243">
        <f>Q634+Q635+Q637</f>
        <v>0</v>
      </c>
      <c r="R633" s="243">
        <f>R634+R635+R637</f>
        <v>0</v>
      </c>
      <c r="S633" s="243" t="e">
        <f t="shared" ref="S633" si="1785">(R633/Q633)*100</f>
        <v>#DIV/0!</v>
      </c>
      <c r="T633" s="243">
        <f>T634+T635+T637</f>
        <v>0</v>
      </c>
      <c r="U633" s="243">
        <f>U634+U635+U637</f>
        <v>0</v>
      </c>
      <c r="V633" s="243" t="e">
        <f t="shared" ref="V633" si="1786">(U633/T633)*100</f>
        <v>#DIV/0!</v>
      </c>
      <c r="W633" s="243">
        <f>W634+W635+W637</f>
        <v>0</v>
      </c>
      <c r="X633" s="243">
        <f>X634+X635+X637</f>
        <v>0</v>
      </c>
      <c r="Y633" s="243" t="e">
        <f t="shared" ref="Y633:Y635" si="1787">(X633/W633)*100</f>
        <v>#DIV/0!</v>
      </c>
      <c r="Z633" s="243">
        <f>Z634+Z635+Z637</f>
        <v>0</v>
      </c>
      <c r="AA633" s="243">
        <f>AA634+AA635+AA637</f>
        <v>0</v>
      </c>
      <c r="AB633" s="243" t="e">
        <f t="shared" ref="AB633:AB642" si="1788">(AA633/Z633)*100</f>
        <v>#DIV/0!</v>
      </c>
      <c r="AC633" s="243">
        <f>AC634+AC635+AC637</f>
        <v>0</v>
      </c>
      <c r="AD633" s="243">
        <f>AD634+AD635+AD637</f>
        <v>0</v>
      </c>
      <c r="AE633" s="243" t="e">
        <f t="shared" ref="AE633" si="1789">(AD633/AC633)*100</f>
        <v>#DIV/0!</v>
      </c>
      <c r="AF633" s="243">
        <f>AF634+AF635+AF637</f>
        <v>0</v>
      </c>
      <c r="AG633" s="243">
        <f>AG634+AG635+AG637</f>
        <v>0</v>
      </c>
      <c r="AH633" s="243" t="e">
        <f t="shared" ref="AH633" si="1790">(AG633/AF633)*100</f>
        <v>#DIV/0!</v>
      </c>
      <c r="AI633" s="243">
        <f>AI634+AI635+AI637</f>
        <v>0</v>
      </c>
      <c r="AJ633" s="243">
        <f>AJ634+AJ635+AJ637</f>
        <v>0</v>
      </c>
      <c r="AK633" s="243" t="e">
        <f t="shared" ref="AK633" si="1791">(AJ633/AI633)*100</f>
        <v>#DIV/0!</v>
      </c>
      <c r="AL633" s="243">
        <f>AL634+AL635+AL637</f>
        <v>0</v>
      </c>
      <c r="AM633" s="243">
        <f>AM634+AM635+AM637</f>
        <v>0</v>
      </c>
      <c r="AN633" s="243" t="e">
        <f t="shared" ref="AN633" si="1792">(AM633/AL633)*100</f>
        <v>#DIV/0!</v>
      </c>
      <c r="AO633" s="243">
        <f>AO634+AO635+AO637</f>
        <v>0</v>
      </c>
      <c r="AP633" s="243">
        <f>AP634+AP635+AP637</f>
        <v>0</v>
      </c>
      <c r="AQ633" s="243" t="e">
        <f t="shared" si="1755"/>
        <v>#DIV/0!</v>
      </c>
      <c r="AR633" s="252"/>
    </row>
    <row r="634" spans="1:44" ht="31.2">
      <c r="A634" s="318"/>
      <c r="B634" s="318"/>
      <c r="C634" s="318"/>
      <c r="D634" s="243" t="s">
        <v>2</v>
      </c>
      <c r="E634" s="243">
        <f t="shared" ref="E634:F637" si="1793">H634+K634+N634+Q634+T634+W634+Z634+AC634+AF634+AI634+AL634+AO634</f>
        <v>0</v>
      </c>
      <c r="F634" s="243">
        <f>I634+L634+O634+R634+U634+X634+AA634+AD634+AG634+AJ634+AM634+AP634</f>
        <v>0</v>
      </c>
      <c r="G634" s="243" t="e">
        <f t="shared" si="1743"/>
        <v>#DIV/0!</v>
      </c>
      <c r="H634" s="243">
        <v>0</v>
      </c>
      <c r="I634" s="243">
        <v>0</v>
      </c>
      <c r="J634" s="243" t="e">
        <f>J145+J426</f>
        <v>#DIV/0!</v>
      </c>
      <c r="K634" s="243">
        <v>0</v>
      </c>
      <c r="L634" s="243">
        <v>0</v>
      </c>
      <c r="M634" s="243" t="e">
        <f>M145+M426</f>
        <v>#DIV/0!</v>
      </c>
      <c r="N634" s="243">
        <v>0</v>
      </c>
      <c r="O634" s="243">
        <v>0</v>
      </c>
      <c r="P634" s="243">
        <f>P145+P426</f>
        <v>203.19743589743587</v>
      </c>
      <c r="Q634" s="243">
        <v>0</v>
      </c>
      <c r="R634" s="243">
        <v>0</v>
      </c>
      <c r="S634" s="243" t="e">
        <f>S145+S426</f>
        <v>#DIV/0!</v>
      </c>
      <c r="T634" s="243">
        <v>0</v>
      </c>
      <c r="U634" s="243">
        <v>0</v>
      </c>
      <c r="V634" s="243" t="e">
        <f>V145+V426</f>
        <v>#DIV/0!</v>
      </c>
      <c r="W634" s="243">
        <v>0</v>
      </c>
      <c r="X634" s="243">
        <v>0</v>
      </c>
      <c r="Y634" s="243" t="e">
        <f t="shared" si="1787"/>
        <v>#DIV/0!</v>
      </c>
      <c r="Z634" s="243">
        <v>0</v>
      </c>
      <c r="AA634" s="243">
        <v>0</v>
      </c>
      <c r="AB634" s="243" t="e">
        <f t="shared" si="1788"/>
        <v>#DIV/0!</v>
      </c>
      <c r="AC634" s="243">
        <v>0</v>
      </c>
      <c r="AD634" s="243">
        <v>0</v>
      </c>
      <c r="AE634" s="243" t="e">
        <f>AE145+AE426</f>
        <v>#DIV/0!</v>
      </c>
      <c r="AF634" s="243">
        <v>0</v>
      </c>
      <c r="AG634" s="243">
        <v>0</v>
      </c>
      <c r="AH634" s="243" t="e">
        <f>AH145+AH426</f>
        <v>#DIV/0!</v>
      </c>
      <c r="AI634" s="243">
        <v>0</v>
      </c>
      <c r="AJ634" s="243">
        <v>0</v>
      </c>
      <c r="AK634" s="243">
        <f>AK145+AK426</f>
        <v>0</v>
      </c>
      <c r="AL634" s="243">
        <v>0</v>
      </c>
      <c r="AM634" s="243">
        <v>0</v>
      </c>
      <c r="AN634" s="243" t="e">
        <f>AN145+AN426</f>
        <v>#DIV/0!</v>
      </c>
      <c r="AO634" s="243">
        <v>0</v>
      </c>
      <c r="AP634" s="243">
        <v>0</v>
      </c>
      <c r="AQ634" s="243" t="e">
        <f>AQ145+AQ426</f>
        <v>#DIV/0!</v>
      </c>
      <c r="AR634" s="252"/>
    </row>
    <row r="635" spans="1:44" ht="16.05" customHeight="1">
      <c r="A635" s="318"/>
      <c r="B635" s="318"/>
      <c r="C635" s="318"/>
      <c r="D635" s="243" t="s">
        <v>43</v>
      </c>
      <c r="E635" s="243">
        <f t="shared" si="1793"/>
        <v>0</v>
      </c>
      <c r="F635" s="243">
        <f t="shared" si="1793"/>
        <v>0</v>
      </c>
      <c r="G635" s="243" t="e">
        <f t="shared" si="1743"/>
        <v>#DIV/0!</v>
      </c>
      <c r="H635" s="243">
        <f>H146+H427</f>
        <v>0</v>
      </c>
      <c r="I635" s="243">
        <v>0</v>
      </c>
      <c r="J635" s="243" t="e">
        <f>J146+J427</f>
        <v>#DIV/0!</v>
      </c>
      <c r="K635" s="243">
        <f>K146+K427</f>
        <v>0</v>
      </c>
      <c r="L635" s="243">
        <v>0</v>
      </c>
      <c r="M635" s="243" t="e">
        <f>M146+M427</f>
        <v>#DIV/0!</v>
      </c>
      <c r="N635" s="243">
        <f>N146+N427</f>
        <v>0</v>
      </c>
      <c r="O635" s="243">
        <v>0</v>
      </c>
      <c r="P635" s="243" t="e">
        <f>P146+P427</f>
        <v>#DIV/0!</v>
      </c>
      <c r="Q635" s="243">
        <f>Q146+Q427</f>
        <v>0</v>
      </c>
      <c r="R635" s="243">
        <v>0</v>
      </c>
      <c r="S635" s="243" t="e">
        <f>S146+S427</f>
        <v>#DIV/0!</v>
      </c>
      <c r="T635" s="243">
        <f>T146+T427</f>
        <v>0</v>
      </c>
      <c r="U635" s="243">
        <v>0</v>
      </c>
      <c r="V635" s="243" t="e">
        <f>V146+V427</f>
        <v>#DIV/0!</v>
      </c>
      <c r="W635" s="243">
        <f>W146+W427</f>
        <v>0</v>
      </c>
      <c r="X635" s="243">
        <v>0</v>
      </c>
      <c r="Y635" s="243" t="e">
        <f t="shared" si="1787"/>
        <v>#DIV/0!</v>
      </c>
      <c r="Z635" s="243">
        <f>Z146+Z427</f>
        <v>0</v>
      </c>
      <c r="AA635" s="243">
        <v>0</v>
      </c>
      <c r="AB635" s="243" t="e">
        <f t="shared" si="1788"/>
        <v>#DIV/0!</v>
      </c>
      <c r="AC635" s="243">
        <f>AC146+AC427</f>
        <v>0</v>
      </c>
      <c r="AD635" s="243">
        <v>0</v>
      </c>
      <c r="AE635" s="243" t="e">
        <f>AE146+AE427</f>
        <v>#DIV/0!</v>
      </c>
      <c r="AF635" s="243">
        <f>AF146+AF427</f>
        <v>0</v>
      </c>
      <c r="AG635" s="243">
        <v>0</v>
      </c>
      <c r="AH635" s="243" t="e">
        <f>AH146+AH427</f>
        <v>#DIV/0!</v>
      </c>
      <c r="AI635" s="243">
        <f>AI146+AI427</f>
        <v>0</v>
      </c>
      <c r="AJ635" s="243">
        <v>0</v>
      </c>
      <c r="AK635" s="243" t="e">
        <f>AK146+AK427</f>
        <v>#DIV/0!</v>
      </c>
      <c r="AL635" s="243">
        <f>AL146+AL427</f>
        <v>0</v>
      </c>
      <c r="AM635" s="243">
        <v>0</v>
      </c>
      <c r="AN635" s="243" t="e">
        <f>AN146+AN427</f>
        <v>#DIV/0!</v>
      </c>
      <c r="AO635" s="243">
        <f>AO146+AO427</f>
        <v>0</v>
      </c>
      <c r="AP635" s="243">
        <v>0</v>
      </c>
      <c r="AQ635" s="243" t="e">
        <f t="shared" ref="AQ635" si="1794">(AP635/AO635)*100</f>
        <v>#DIV/0!</v>
      </c>
      <c r="AR635" s="252"/>
    </row>
    <row r="636" spans="1:44" ht="46.8">
      <c r="A636" s="318"/>
      <c r="B636" s="318"/>
      <c r="C636" s="318"/>
      <c r="D636" s="243" t="s">
        <v>283</v>
      </c>
      <c r="E636" s="243">
        <f t="shared" si="1793"/>
        <v>0</v>
      </c>
      <c r="F636" s="243">
        <f t="shared" si="1793"/>
        <v>0</v>
      </c>
      <c r="G636" s="243" t="e">
        <f t="shared" si="1743"/>
        <v>#DIV/0!</v>
      </c>
      <c r="H636" s="243">
        <v>0</v>
      </c>
      <c r="I636" s="243">
        <v>0</v>
      </c>
      <c r="J636" s="243" t="e">
        <f>J147+#REF!</f>
        <v>#DIV/0!</v>
      </c>
      <c r="K636" s="243">
        <v>0</v>
      </c>
      <c r="L636" s="243">
        <v>0</v>
      </c>
      <c r="M636" s="243" t="e">
        <f>M147+#REF!</f>
        <v>#DIV/0!</v>
      </c>
      <c r="N636" s="243">
        <v>0</v>
      </c>
      <c r="O636" s="243">
        <v>0</v>
      </c>
      <c r="P636" s="243" t="e">
        <f>P147+P428</f>
        <v>#DIV/0!</v>
      </c>
      <c r="Q636" s="243">
        <v>0</v>
      </c>
      <c r="R636" s="243">
        <v>0</v>
      </c>
      <c r="S636" s="243" t="e">
        <f>S147+#REF!</f>
        <v>#DIV/0!</v>
      </c>
      <c r="T636" s="243">
        <v>0</v>
      </c>
      <c r="U636" s="243">
        <v>0</v>
      </c>
      <c r="V636" s="243" t="e">
        <f>V147+#REF!</f>
        <v>#DIV/0!</v>
      </c>
      <c r="W636" s="243">
        <v>0</v>
      </c>
      <c r="X636" s="243">
        <v>0</v>
      </c>
      <c r="Y636" s="243" t="e">
        <f>Y147+#REF!</f>
        <v>#DIV/0!</v>
      </c>
      <c r="Z636" s="243">
        <v>0</v>
      </c>
      <c r="AA636" s="243">
        <v>0</v>
      </c>
      <c r="AB636" s="243" t="e">
        <f t="shared" si="1788"/>
        <v>#DIV/0!</v>
      </c>
      <c r="AC636" s="243">
        <v>0</v>
      </c>
      <c r="AD636" s="243">
        <v>0</v>
      </c>
      <c r="AE636" s="243" t="e">
        <f>AE147+#REF!</f>
        <v>#DIV/0!</v>
      </c>
      <c r="AF636" s="243">
        <v>0</v>
      </c>
      <c r="AG636" s="243">
        <v>0</v>
      </c>
      <c r="AH636" s="243" t="e">
        <f>AH147+#REF!</f>
        <v>#DIV/0!</v>
      </c>
      <c r="AI636" s="243">
        <v>0</v>
      </c>
      <c r="AJ636" s="243">
        <v>0</v>
      </c>
      <c r="AK636" s="243" t="e">
        <f>AK147+#REF!</f>
        <v>#REF!</v>
      </c>
      <c r="AL636" s="243">
        <v>0</v>
      </c>
      <c r="AM636" s="243">
        <v>0</v>
      </c>
      <c r="AN636" s="243" t="e">
        <f>AN147+#REF!</f>
        <v>#DIV/0!</v>
      </c>
      <c r="AO636" s="243">
        <v>0</v>
      </c>
      <c r="AP636" s="243">
        <v>0</v>
      </c>
      <c r="AQ636" s="243"/>
      <c r="AR636" s="252"/>
    </row>
    <row r="637" spans="1:44" ht="31.2">
      <c r="A637" s="318"/>
      <c r="B637" s="318"/>
      <c r="C637" s="318"/>
      <c r="D637" s="243" t="s">
        <v>288</v>
      </c>
      <c r="E637" s="243">
        <f t="shared" si="1793"/>
        <v>0</v>
      </c>
      <c r="F637" s="243">
        <f t="shared" si="1793"/>
        <v>0</v>
      </c>
      <c r="G637" s="243" t="e">
        <f t="shared" si="1743"/>
        <v>#DIV/0!</v>
      </c>
      <c r="H637" s="243">
        <v>0</v>
      </c>
      <c r="I637" s="243">
        <v>0</v>
      </c>
      <c r="J637" s="243" t="e">
        <f>J148+#REF!</f>
        <v>#DIV/0!</v>
      </c>
      <c r="K637" s="243">
        <v>0</v>
      </c>
      <c r="L637" s="243">
        <v>0</v>
      </c>
      <c r="M637" s="243" t="e">
        <f>M148+#REF!</f>
        <v>#DIV/0!</v>
      </c>
      <c r="N637" s="243">
        <v>0</v>
      </c>
      <c r="O637" s="243">
        <v>0</v>
      </c>
      <c r="P637" s="243" t="e">
        <f>P148+#REF!</f>
        <v>#DIV/0!</v>
      </c>
      <c r="Q637" s="243">
        <v>0</v>
      </c>
      <c r="R637" s="243">
        <v>0</v>
      </c>
      <c r="S637" s="243" t="e">
        <f>S148+#REF!</f>
        <v>#DIV/0!</v>
      </c>
      <c r="T637" s="243">
        <v>0</v>
      </c>
      <c r="U637" s="243">
        <v>0</v>
      </c>
      <c r="V637" s="243" t="e">
        <f>V148+#REF!</f>
        <v>#DIV/0!</v>
      </c>
      <c r="W637" s="243">
        <v>0</v>
      </c>
      <c r="X637" s="243">
        <v>0</v>
      </c>
      <c r="Y637" s="243" t="e">
        <f>Y148+#REF!</f>
        <v>#DIV/0!</v>
      </c>
      <c r="Z637" s="243">
        <v>0</v>
      </c>
      <c r="AA637" s="243">
        <v>0</v>
      </c>
      <c r="AB637" s="243" t="e">
        <f t="shared" si="1788"/>
        <v>#DIV/0!</v>
      </c>
      <c r="AC637" s="243">
        <v>0</v>
      </c>
      <c r="AD637" s="243">
        <v>0</v>
      </c>
      <c r="AE637" s="243" t="e">
        <f>AE148+#REF!</f>
        <v>#DIV/0!</v>
      </c>
      <c r="AF637" s="243">
        <v>0</v>
      </c>
      <c r="AG637" s="243">
        <v>0</v>
      </c>
      <c r="AH637" s="243" t="e">
        <f>AH148+#REF!</f>
        <v>#DIV/0!</v>
      </c>
      <c r="AI637" s="243">
        <v>0</v>
      </c>
      <c r="AJ637" s="243">
        <v>0</v>
      </c>
      <c r="AK637" s="243" t="e">
        <f>AK148+#REF!</f>
        <v>#DIV/0!</v>
      </c>
      <c r="AL637" s="243">
        <v>0</v>
      </c>
      <c r="AM637" s="243">
        <v>0</v>
      </c>
      <c r="AN637" s="243" t="e">
        <f>AN148+#REF!</f>
        <v>#DIV/0!</v>
      </c>
      <c r="AO637" s="243">
        <v>0</v>
      </c>
      <c r="AP637" s="243">
        <v>0</v>
      </c>
      <c r="AQ637" s="243" t="e">
        <f t="shared" ref="AQ637:AQ638" si="1795">(AP637/AO637)*100</f>
        <v>#DIV/0!</v>
      </c>
      <c r="AR637" s="252"/>
    </row>
    <row r="638" spans="1:44" ht="16.05" customHeight="1">
      <c r="A638" s="318" t="s">
        <v>407</v>
      </c>
      <c r="B638" s="318"/>
      <c r="C638" s="318"/>
      <c r="D638" s="243" t="s">
        <v>287</v>
      </c>
      <c r="E638" s="243">
        <f>E639+E640+E642</f>
        <v>0</v>
      </c>
      <c r="F638" s="243">
        <f>F639+F640+F642</f>
        <v>0</v>
      </c>
      <c r="G638" s="243" t="e">
        <f t="shared" si="1743"/>
        <v>#DIV/0!</v>
      </c>
      <c r="H638" s="243">
        <f>H639+H640+H642</f>
        <v>0</v>
      </c>
      <c r="I638" s="243">
        <f>I639+I640+I642</f>
        <v>0</v>
      </c>
      <c r="J638" s="243" t="e">
        <f t="shared" ref="J638" si="1796">(I638/H638)*100</f>
        <v>#DIV/0!</v>
      </c>
      <c r="K638" s="243">
        <f>K639+K640+K642</f>
        <v>0</v>
      </c>
      <c r="L638" s="243">
        <f>L639+L640+L642</f>
        <v>0</v>
      </c>
      <c r="M638" s="243" t="e">
        <f t="shared" ref="M638" si="1797">(L638/K638)*100</f>
        <v>#DIV/0!</v>
      </c>
      <c r="N638" s="243">
        <f>N639+N640+N642</f>
        <v>0</v>
      </c>
      <c r="O638" s="243">
        <f>O639+O640+O642</f>
        <v>0</v>
      </c>
      <c r="P638" s="243" t="e">
        <f t="shared" ref="P638" si="1798">(O638/N638)*100</f>
        <v>#DIV/0!</v>
      </c>
      <c r="Q638" s="243">
        <f>Q639+Q640+Q642</f>
        <v>0</v>
      </c>
      <c r="R638" s="243">
        <f>R639+R640+R642</f>
        <v>0</v>
      </c>
      <c r="S638" s="243" t="e">
        <f t="shared" ref="S638" si="1799">(R638/Q638)*100</f>
        <v>#DIV/0!</v>
      </c>
      <c r="T638" s="243">
        <f>T639+T640+T642</f>
        <v>0</v>
      </c>
      <c r="U638" s="243">
        <f>U639+U640+U642</f>
        <v>0</v>
      </c>
      <c r="V638" s="243" t="e">
        <f t="shared" ref="V638" si="1800">(U638/T638)*100</f>
        <v>#DIV/0!</v>
      </c>
      <c r="W638" s="243">
        <f>W639+W640+W642</f>
        <v>0</v>
      </c>
      <c r="X638" s="243">
        <f>X639+X640+X642</f>
        <v>0</v>
      </c>
      <c r="Y638" s="243" t="e">
        <f t="shared" ref="Y638" si="1801">(X638/W638)*100</f>
        <v>#DIV/0!</v>
      </c>
      <c r="Z638" s="243">
        <f>Z639+Z640+Z642</f>
        <v>0</v>
      </c>
      <c r="AA638" s="243">
        <f>AA639+AA640+AA642</f>
        <v>0</v>
      </c>
      <c r="AB638" s="243" t="e">
        <f t="shared" si="1788"/>
        <v>#DIV/0!</v>
      </c>
      <c r="AC638" s="243">
        <f>AC639+AC640+AC642</f>
        <v>0</v>
      </c>
      <c r="AD638" s="243">
        <f>AD639+AD640+AD642</f>
        <v>0</v>
      </c>
      <c r="AE638" s="243" t="e">
        <f t="shared" ref="AE638:AE642" si="1802">(AD638/AC638)*100</f>
        <v>#DIV/0!</v>
      </c>
      <c r="AF638" s="243">
        <f>AF639+AF640+AF642</f>
        <v>0</v>
      </c>
      <c r="AG638" s="243">
        <f>AG639+AG640+AG642</f>
        <v>0</v>
      </c>
      <c r="AH638" s="243" t="e">
        <f t="shared" ref="AH638:AH642" si="1803">(AG638/AF638)*100</f>
        <v>#DIV/0!</v>
      </c>
      <c r="AI638" s="243">
        <f>AI639+AI640+AI642</f>
        <v>0</v>
      </c>
      <c r="AJ638" s="243">
        <f>AJ639+AJ640+AJ642</f>
        <v>0</v>
      </c>
      <c r="AK638" s="243" t="e">
        <f t="shared" ref="AK638:AK642" si="1804">(AJ638/AI638)*100</f>
        <v>#DIV/0!</v>
      </c>
      <c r="AL638" s="243">
        <f>AL639+AL640+AL642</f>
        <v>0</v>
      </c>
      <c r="AM638" s="243">
        <f>AM639+AM640+AM642</f>
        <v>0</v>
      </c>
      <c r="AN638" s="243" t="e">
        <f t="shared" ref="AN638:AN642" si="1805">(AM638/AL638)*100</f>
        <v>#DIV/0!</v>
      </c>
      <c r="AO638" s="243">
        <f>AO639+AO640+AO642</f>
        <v>0</v>
      </c>
      <c r="AP638" s="243">
        <f>AP639+AP640+AP642</f>
        <v>0</v>
      </c>
      <c r="AQ638" s="243" t="e">
        <f t="shared" si="1795"/>
        <v>#DIV/0!</v>
      </c>
      <c r="AR638" s="252"/>
    </row>
    <row r="639" spans="1:44" ht="31.2">
      <c r="A639" s="318"/>
      <c r="B639" s="318"/>
      <c r="C639" s="318"/>
      <c r="D639" s="243" t="s">
        <v>2</v>
      </c>
      <c r="E639" s="243">
        <f t="shared" ref="E639:F642" si="1806">H639+K639+N639+Q639+T639+W639+Z639+AC639+AF639+AI639+AL639+AO639</f>
        <v>0</v>
      </c>
      <c r="F639" s="243">
        <f t="shared" si="1806"/>
        <v>0</v>
      </c>
      <c r="G639" s="243" t="e">
        <f t="shared" si="1743"/>
        <v>#DIV/0!</v>
      </c>
      <c r="H639" s="243">
        <v>0</v>
      </c>
      <c r="I639" s="243">
        <v>0</v>
      </c>
      <c r="J639" s="243" t="e">
        <f>J150+#REF!</f>
        <v>#DIV/0!</v>
      </c>
      <c r="K639" s="243">
        <v>0</v>
      </c>
      <c r="L639" s="243">
        <v>0</v>
      </c>
      <c r="M639" s="243" t="e">
        <f>M150+#REF!</f>
        <v>#DIV/0!</v>
      </c>
      <c r="N639" s="243">
        <v>0</v>
      </c>
      <c r="O639" s="243">
        <v>0</v>
      </c>
      <c r="P639" s="243" t="e">
        <f>P150+#REF!</f>
        <v>#DIV/0!</v>
      </c>
      <c r="Q639" s="243">
        <v>0</v>
      </c>
      <c r="R639" s="243">
        <v>0</v>
      </c>
      <c r="S639" s="243" t="e">
        <f>S150+#REF!</f>
        <v>#DIV/0!</v>
      </c>
      <c r="T639" s="243">
        <v>0</v>
      </c>
      <c r="U639" s="243">
        <v>0</v>
      </c>
      <c r="V639" s="243" t="e">
        <f>V150+#REF!</f>
        <v>#DIV/0!</v>
      </c>
      <c r="W639" s="243">
        <v>0</v>
      </c>
      <c r="X639" s="243">
        <v>0</v>
      </c>
      <c r="Y639" s="243" t="e">
        <f>Y150+#REF!</f>
        <v>#DIV/0!</v>
      </c>
      <c r="Z639" s="243">
        <v>0</v>
      </c>
      <c r="AA639" s="243">
        <v>0</v>
      </c>
      <c r="AB639" s="243" t="e">
        <f t="shared" si="1788"/>
        <v>#DIV/0!</v>
      </c>
      <c r="AC639" s="243">
        <v>0</v>
      </c>
      <c r="AD639" s="243">
        <v>0</v>
      </c>
      <c r="AE639" s="243" t="e">
        <f t="shared" si="1802"/>
        <v>#DIV/0!</v>
      </c>
      <c r="AF639" s="243">
        <v>0</v>
      </c>
      <c r="AG639" s="243">
        <v>0</v>
      </c>
      <c r="AH639" s="243" t="e">
        <f t="shared" si="1803"/>
        <v>#DIV/0!</v>
      </c>
      <c r="AI639" s="243">
        <v>0</v>
      </c>
      <c r="AJ639" s="243">
        <v>0</v>
      </c>
      <c r="AK639" s="243" t="e">
        <f t="shared" si="1804"/>
        <v>#DIV/0!</v>
      </c>
      <c r="AL639" s="243">
        <v>0</v>
      </c>
      <c r="AM639" s="243">
        <v>0</v>
      </c>
      <c r="AN639" s="243" t="e">
        <f t="shared" si="1805"/>
        <v>#DIV/0!</v>
      </c>
      <c r="AO639" s="243">
        <v>0</v>
      </c>
      <c r="AP639" s="243">
        <v>0</v>
      </c>
      <c r="AQ639" s="243" t="e">
        <f>AQ150+#REF!</f>
        <v>#DIV/0!</v>
      </c>
      <c r="AR639" s="252"/>
    </row>
    <row r="640" spans="1:44" ht="16.05" customHeight="1">
      <c r="A640" s="318"/>
      <c r="B640" s="318"/>
      <c r="C640" s="318"/>
      <c r="D640" s="243" t="s">
        <v>43</v>
      </c>
      <c r="E640" s="243">
        <f t="shared" si="1806"/>
        <v>0</v>
      </c>
      <c r="F640" s="243">
        <f t="shared" si="1806"/>
        <v>0</v>
      </c>
      <c r="G640" s="243" t="e">
        <f t="shared" si="1743"/>
        <v>#DIV/0!</v>
      </c>
      <c r="H640" s="243">
        <v>0</v>
      </c>
      <c r="I640" s="243">
        <v>0</v>
      </c>
      <c r="J640" s="243" t="e">
        <f>J151+J428</f>
        <v>#DIV/0!</v>
      </c>
      <c r="K640" s="243">
        <v>0</v>
      </c>
      <c r="L640" s="243">
        <v>0</v>
      </c>
      <c r="M640" s="243" t="e">
        <f>M151+M428</f>
        <v>#DIV/0!</v>
      </c>
      <c r="N640" s="243">
        <v>0</v>
      </c>
      <c r="O640" s="243">
        <v>0</v>
      </c>
      <c r="P640" s="243" t="e">
        <f>P151+P428</f>
        <v>#DIV/0!</v>
      </c>
      <c r="Q640" s="243">
        <v>0</v>
      </c>
      <c r="R640" s="243">
        <v>0</v>
      </c>
      <c r="S640" s="243" t="e">
        <f>S151+S428</f>
        <v>#DIV/0!</v>
      </c>
      <c r="T640" s="243">
        <v>0</v>
      </c>
      <c r="U640" s="243">
        <v>0</v>
      </c>
      <c r="V640" s="243" t="e">
        <f>V151+V428</f>
        <v>#DIV/0!</v>
      </c>
      <c r="W640" s="243">
        <v>0</v>
      </c>
      <c r="X640" s="243">
        <v>0</v>
      </c>
      <c r="Y640" s="243" t="e">
        <f>Y151+Y428</f>
        <v>#DIV/0!</v>
      </c>
      <c r="Z640" s="243">
        <v>0</v>
      </c>
      <c r="AA640" s="243">
        <v>0</v>
      </c>
      <c r="AB640" s="243" t="e">
        <f t="shared" si="1788"/>
        <v>#DIV/0!</v>
      </c>
      <c r="AC640" s="243">
        <v>0</v>
      </c>
      <c r="AD640" s="243">
        <v>0</v>
      </c>
      <c r="AE640" s="243" t="e">
        <f t="shared" si="1802"/>
        <v>#DIV/0!</v>
      </c>
      <c r="AF640" s="243">
        <v>0</v>
      </c>
      <c r="AG640" s="243">
        <v>0</v>
      </c>
      <c r="AH640" s="243" t="e">
        <f t="shared" si="1803"/>
        <v>#DIV/0!</v>
      </c>
      <c r="AI640" s="243">
        <v>0</v>
      </c>
      <c r="AJ640" s="243">
        <v>0</v>
      </c>
      <c r="AK640" s="243" t="e">
        <f t="shared" si="1804"/>
        <v>#DIV/0!</v>
      </c>
      <c r="AL640" s="243">
        <v>0</v>
      </c>
      <c r="AM640" s="243">
        <v>0</v>
      </c>
      <c r="AN640" s="243" t="e">
        <f t="shared" si="1805"/>
        <v>#DIV/0!</v>
      </c>
      <c r="AO640" s="243">
        <v>0</v>
      </c>
      <c r="AP640" s="243">
        <v>0</v>
      </c>
      <c r="AQ640" s="243" t="e">
        <f t="shared" ref="AQ640" si="1807">(AP640/AO640)*100</f>
        <v>#DIV/0!</v>
      </c>
      <c r="AR640" s="252"/>
    </row>
    <row r="641" spans="1:45" ht="46.8">
      <c r="A641" s="318"/>
      <c r="B641" s="318"/>
      <c r="C641" s="318"/>
      <c r="D641" s="243" t="s">
        <v>283</v>
      </c>
      <c r="E641" s="243">
        <f t="shared" si="1806"/>
        <v>0</v>
      </c>
      <c r="F641" s="243">
        <f t="shared" si="1806"/>
        <v>0</v>
      </c>
      <c r="G641" s="243" t="e">
        <f t="shared" si="1743"/>
        <v>#DIV/0!</v>
      </c>
      <c r="H641" s="243">
        <v>0</v>
      </c>
      <c r="I641" s="243">
        <v>0</v>
      </c>
      <c r="J641" s="243" t="e">
        <f>J152+J429</f>
        <v>#DIV/0!</v>
      </c>
      <c r="K641" s="243">
        <v>0</v>
      </c>
      <c r="L641" s="243">
        <v>0</v>
      </c>
      <c r="M641" s="243" t="e">
        <f>M152+M429</f>
        <v>#DIV/0!</v>
      </c>
      <c r="N641" s="243">
        <v>0</v>
      </c>
      <c r="O641" s="243">
        <v>0</v>
      </c>
      <c r="P641" s="243" t="e">
        <f>P152+P429</f>
        <v>#DIV/0!</v>
      </c>
      <c r="Q641" s="243">
        <v>0</v>
      </c>
      <c r="R641" s="243">
        <v>0</v>
      </c>
      <c r="S641" s="243" t="e">
        <f>S152+S429</f>
        <v>#DIV/0!</v>
      </c>
      <c r="T641" s="243">
        <v>0</v>
      </c>
      <c r="U641" s="243">
        <v>0</v>
      </c>
      <c r="V641" s="243" t="e">
        <f>V152+V429</f>
        <v>#DIV/0!</v>
      </c>
      <c r="W641" s="243">
        <v>0</v>
      </c>
      <c r="X641" s="243">
        <v>0</v>
      </c>
      <c r="Y641" s="243" t="e">
        <f>Y152+Y429</f>
        <v>#DIV/0!</v>
      </c>
      <c r="Z641" s="243">
        <v>0</v>
      </c>
      <c r="AA641" s="243">
        <v>0</v>
      </c>
      <c r="AB641" s="243" t="e">
        <f t="shared" si="1788"/>
        <v>#DIV/0!</v>
      </c>
      <c r="AC641" s="243">
        <v>0</v>
      </c>
      <c r="AD641" s="243">
        <v>0</v>
      </c>
      <c r="AE641" s="243" t="e">
        <f t="shared" si="1802"/>
        <v>#DIV/0!</v>
      </c>
      <c r="AF641" s="243">
        <v>0</v>
      </c>
      <c r="AG641" s="243">
        <v>0</v>
      </c>
      <c r="AH641" s="243" t="e">
        <f t="shared" si="1803"/>
        <v>#DIV/0!</v>
      </c>
      <c r="AI641" s="243">
        <v>0</v>
      </c>
      <c r="AJ641" s="243">
        <v>0</v>
      </c>
      <c r="AK641" s="243" t="e">
        <f t="shared" si="1804"/>
        <v>#DIV/0!</v>
      </c>
      <c r="AL641" s="243">
        <v>0</v>
      </c>
      <c r="AM641" s="243">
        <v>0</v>
      </c>
      <c r="AN641" s="243" t="e">
        <f t="shared" si="1805"/>
        <v>#DIV/0!</v>
      </c>
      <c r="AO641" s="243">
        <v>0</v>
      </c>
      <c r="AP641" s="243">
        <v>0</v>
      </c>
      <c r="AQ641" s="243"/>
      <c r="AR641" s="252"/>
    </row>
    <row r="642" spans="1:45" ht="31.2">
      <c r="A642" s="318"/>
      <c r="B642" s="318"/>
      <c r="C642" s="318"/>
      <c r="D642" s="243" t="s">
        <v>288</v>
      </c>
      <c r="E642" s="243">
        <f t="shared" si="1806"/>
        <v>0</v>
      </c>
      <c r="F642" s="243">
        <f t="shared" si="1806"/>
        <v>0</v>
      </c>
      <c r="G642" s="243" t="e">
        <f t="shared" si="1743"/>
        <v>#DIV/0!</v>
      </c>
      <c r="H642" s="243">
        <v>0</v>
      </c>
      <c r="I642" s="243">
        <v>0</v>
      </c>
      <c r="J642" s="243" t="e">
        <f>J153+J430</f>
        <v>#DIV/0!</v>
      </c>
      <c r="K642" s="243">
        <v>0</v>
      </c>
      <c r="L642" s="243">
        <v>0</v>
      </c>
      <c r="M642" s="243" t="e">
        <f>M153+M430</f>
        <v>#DIV/0!</v>
      </c>
      <c r="N642" s="243">
        <v>0</v>
      </c>
      <c r="O642" s="243">
        <v>0</v>
      </c>
      <c r="P642" s="243" t="e">
        <f>P153+P430</f>
        <v>#DIV/0!</v>
      </c>
      <c r="Q642" s="243">
        <v>0</v>
      </c>
      <c r="R642" s="243">
        <v>0</v>
      </c>
      <c r="S642" s="243" t="e">
        <f>S153+S430</f>
        <v>#DIV/0!</v>
      </c>
      <c r="T642" s="243">
        <v>0</v>
      </c>
      <c r="U642" s="243">
        <v>0</v>
      </c>
      <c r="V642" s="243" t="e">
        <f>V153+V430</f>
        <v>#DIV/0!</v>
      </c>
      <c r="W642" s="243">
        <v>0</v>
      </c>
      <c r="X642" s="243">
        <v>0</v>
      </c>
      <c r="Y642" s="243" t="e">
        <f>Y153+Y430</f>
        <v>#DIV/0!</v>
      </c>
      <c r="Z642" s="243">
        <v>0</v>
      </c>
      <c r="AA642" s="243">
        <v>0</v>
      </c>
      <c r="AB642" s="243" t="e">
        <f t="shared" si="1788"/>
        <v>#DIV/0!</v>
      </c>
      <c r="AC642" s="243">
        <v>0</v>
      </c>
      <c r="AD642" s="243">
        <v>0</v>
      </c>
      <c r="AE642" s="243" t="e">
        <f t="shared" si="1802"/>
        <v>#DIV/0!</v>
      </c>
      <c r="AF642" s="243">
        <v>0</v>
      </c>
      <c r="AG642" s="243">
        <v>0</v>
      </c>
      <c r="AH642" s="243" t="e">
        <f t="shared" si="1803"/>
        <v>#DIV/0!</v>
      </c>
      <c r="AI642" s="243">
        <v>0</v>
      </c>
      <c r="AJ642" s="243">
        <v>0</v>
      </c>
      <c r="AK642" s="243" t="e">
        <f t="shared" si="1804"/>
        <v>#DIV/0!</v>
      </c>
      <c r="AL642" s="243">
        <v>0</v>
      </c>
      <c r="AM642" s="243">
        <v>0</v>
      </c>
      <c r="AN642" s="243" t="e">
        <f t="shared" si="1805"/>
        <v>#DIV/0!</v>
      </c>
      <c r="AO642" s="243">
        <v>0</v>
      </c>
      <c r="AP642" s="243">
        <v>0</v>
      </c>
      <c r="AQ642" s="243" t="e">
        <f t="shared" ref="AQ642" si="1808">(AP642/AO642)*100</f>
        <v>#DIV/0!</v>
      </c>
      <c r="AR642" s="252"/>
    </row>
    <row r="646" spans="1:45" ht="18">
      <c r="A646" s="231" t="s">
        <v>410</v>
      </c>
      <c r="B646" s="231"/>
      <c r="C646" s="231"/>
      <c r="D646" s="231"/>
      <c r="E646" s="228"/>
      <c r="F646" s="229"/>
      <c r="G646" s="230"/>
      <c r="H646" s="343" t="s">
        <v>416</v>
      </c>
      <c r="I646" s="344"/>
      <c r="J646" s="344"/>
      <c r="K646" s="344"/>
      <c r="L646" s="344"/>
      <c r="M646" s="344"/>
      <c r="N646" s="344"/>
      <c r="O646" s="230"/>
      <c r="P646" s="230"/>
    </row>
    <row r="647" spans="1:45" ht="18">
      <c r="A647" s="231"/>
      <c r="B647" s="231"/>
      <c r="C647" s="231"/>
      <c r="D647" s="231"/>
      <c r="E647" s="231"/>
      <c r="F647" s="229"/>
      <c r="G647" s="231"/>
      <c r="H647" s="231"/>
      <c r="I647" s="231" t="s">
        <v>411</v>
      </c>
      <c r="J647" s="231"/>
      <c r="K647" s="231"/>
      <c r="L647" s="231"/>
      <c r="M647" s="231"/>
      <c r="N647" s="231"/>
      <c r="O647" s="231"/>
      <c r="P647" s="231"/>
    </row>
    <row r="648" spans="1:45" ht="18">
      <c r="A648" s="231"/>
      <c r="B648" s="231"/>
      <c r="C648" s="231"/>
      <c r="D648" s="231"/>
      <c r="E648" s="231"/>
      <c r="F648" s="229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</row>
    <row r="649" spans="1:45" ht="18">
      <c r="A649" s="231" t="s">
        <v>46</v>
      </c>
      <c r="B649" s="231"/>
      <c r="C649" s="231"/>
      <c r="D649" s="231"/>
      <c r="E649" s="231"/>
      <c r="F649" s="229"/>
      <c r="G649" s="231"/>
      <c r="H649" s="343" t="s">
        <v>599</v>
      </c>
      <c r="I649" s="344"/>
      <c r="J649" s="344"/>
      <c r="K649" s="344"/>
      <c r="L649" s="344"/>
      <c r="M649" s="344"/>
      <c r="N649" s="344"/>
      <c r="O649" s="344"/>
      <c r="P649" s="344"/>
    </row>
    <row r="650" spans="1:45" ht="18">
      <c r="A650" s="343" t="s">
        <v>412</v>
      </c>
      <c r="B650" s="343"/>
      <c r="C650" s="231"/>
      <c r="D650" s="231"/>
      <c r="E650" s="231"/>
      <c r="F650" s="229"/>
      <c r="G650" s="231"/>
      <c r="H650" s="231"/>
      <c r="I650" s="231" t="s">
        <v>411</v>
      </c>
      <c r="J650" s="231"/>
      <c r="K650" s="231"/>
      <c r="L650" s="231"/>
      <c r="M650" s="231"/>
      <c r="N650" s="231"/>
      <c r="O650" s="231"/>
      <c r="P650" s="231"/>
    </row>
    <row r="651" spans="1:45" ht="18">
      <c r="A651" s="231"/>
      <c r="B651" s="231"/>
      <c r="C651" s="231"/>
      <c r="D651" s="231"/>
      <c r="E651" s="231"/>
      <c r="F651" s="229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</row>
    <row r="652" spans="1:45" ht="18">
      <c r="A652" s="343" t="s">
        <v>413</v>
      </c>
      <c r="B652" s="344"/>
      <c r="C652" s="344"/>
      <c r="D652" s="344"/>
      <c r="E652" s="344"/>
      <c r="F652" s="344"/>
      <c r="G652" s="344"/>
      <c r="H652" s="231"/>
      <c r="I652" s="231"/>
      <c r="J652" s="231"/>
      <c r="K652" s="231"/>
      <c r="L652" s="231"/>
      <c r="M652" s="231"/>
      <c r="N652" s="231"/>
      <c r="O652" s="231"/>
      <c r="P652" s="231"/>
    </row>
    <row r="653" spans="1:45" ht="18">
      <c r="A653" s="343" t="s">
        <v>414</v>
      </c>
      <c r="B653" s="344"/>
      <c r="C653" s="344"/>
      <c r="D653" s="344"/>
      <c r="E653" s="344"/>
      <c r="F653" s="274"/>
      <c r="G653" s="242"/>
      <c r="H653" s="231"/>
      <c r="I653" s="231"/>
      <c r="J653" s="231"/>
      <c r="K653" s="231"/>
      <c r="L653" s="231"/>
      <c r="M653" s="231"/>
      <c r="N653" s="231"/>
      <c r="O653" s="231"/>
      <c r="P653" s="231"/>
    </row>
    <row r="654" spans="1:45" s="221" customFormat="1" ht="18">
      <c r="A654" s="344"/>
      <c r="B654" s="344"/>
      <c r="C654" s="344"/>
      <c r="D654" s="344"/>
      <c r="E654" s="344"/>
      <c r="F654" s="232"/>
      <c r="G654" s="230"/>
      <c r="H654" s="343" t="s">
        <v>415</v>
      </c>
      <c r="I654" s="344"/>
      <c r="J654" s="344"/>
      <c r="K654" s="344"/>
      <c r="L654" s="344"/>
      <c r="M654" s="344"/>
      <c r="N654" s="344"/>
      <c r="O654" s="344"/>
      <c r="P654" s="344"/>
      <c r="AR654" s="254"/>
      <c r="AS654" s="254"/>
    </row>
    <row r="655" spans="1:45" s="221" customFormat="1" ht="18">
      <c r="A655" s="242"/>
      <c r="B655" s="242"/>
      <c r="C655" s="242"/>
      <c r="D655" s="242"/>
      <c r="E655" s="242"/>
      <c r="F655" s="232"/>
      <c r="G655" s="230"/>
      <c r="H655" s="343" t="s">
        <v>411</v>
      </c>
      <c r="I655" s="343"/>
      <c r="J655" s="343"/>
      <c r="K655" s="242"/>
      <c r="L655" s="242"/>
      <c r="M655" s="242"/>
      <c r="N655" s="242"/>
      <c r="O655" s="242"/>
      <c r="P655" s="242"/>
      <c r="AR655" s="254"/>
      <c r="AS655" s="254"/>
    </row>
  </sheetData>
  <autoFilter ref="D1:D655"/>
  <mergeCells count="405">
    <mergeCell ref="C606:C609"/>
    <mergeCell ref="A610:A613"/>
    <mergeCell ref="A614:C617"/>
    <mergeCell ref="A618:AR618"/>
    <mergeCell ref="A619:C623"/>
    <mergeCell ref="H655:J655"/>
    <mergeCell ref="A624:C628"/>
    <mergeCell ref="A629:C632"/>
    <mergeCell ref="A633:C637"/>
    <mergeCell ref="A638:C642"/>
    <mergeCell ref="H646:N646"/>
    <mergeCell ref="H649:P649"/>
    <mergeCell ref="A650:B650"/>
    <mergeCell ref="A652:G652"/>
    <mergeCell ref="A653:E654"/>
    <mergeCell ref="H654:P654"/>
    <mergeCell ref="A577:A580"/>
    <mergeCell ref="B577:B580"/>
    <mergeCell ref="C577:C580"/>
    <mergeCell ref="A581:A584"/>
    <mergeCell ref="B581:B584"/>
    <mergeCell ref="C581:C584"/>
    <mergeCell ref="B610:B613"/>
    <mergeCell ref="C610:C613"/>
    <mergeCell ref="A585:A588"/>
    <mergeCell ref="B585:B588"/>
    <mergeCell ref="C585:C588"/>
    <mergeCell ref="A589:A592"/>
    <mergeCell ref="B589:B592"/>
    <mergeCell ref="C589:C592"/>
    <mergeCell ref="A593:C596"/>
    <mergeCell ref="A597:AR597"/>
    <mergeCell ref="A598:A601"/>
    <mergeCell ref="B598:B601"/>
    <mergeCell ref="C598:C601"/>
    <mergeCell ref="A602:A605"/>
    <mergeCell ref="B602:B605"/>
    <mergeCell ref="C602:C605"/>
    <mergeCell ref="A606:A609"/>
    <mergeCell ref="B606:B609"/>
    <mergeCell ref="A565:A568"/>
    <mergeCell ref="B565:B568"/>
    <mergeCell ref="C565:C568"/>
    <mergeCell ref="A569:A572"/>
    <mergeCell ref="B569:B572"/>
    <mergeCell ref="C569:C572"/>
    <mergeCell ref="A573:A576"/>
    <mergeCell ref="B573:B576"/>
    <mergeCell ref="C573:C576"/>
    <mergeCell ref="A553:A556"/>
    <mergeCell ref="B553:B556"/>
    <mergeCell ref="C553:C556"/>
    <mergeCell ref="A557:A560"/>
    <mergeCell ref="B557:B560"/>
    <mergeCell ref="C557:C560"/>
    <mergeCell ref="A561:A564"/>
    <mergeCell ref="B561:B564"/>
    <mergeCell ref="C561:C564"/>
    <mergeCell ref="A541:A544"/>
    <mergeCell ref="B541:B544"/>
    <mergeCell ref="C541:C544"/>
    <mergeCell ref="A545:A548"/>
    <mergeCell ref="B545:B548"/>
    <mergeCell ref="C545:C548"/>
    <mergeCell ref="A528:A531"/>
    <mergeCell ref="B528:B531"/>
    <mergeCell ref="A549:A552"/>
    <mergeCell ref="B549:B552"/>
    <mergeCell ref="C549:C552"/>
    <mergeCell ref="B516:B519"/>
    <mergeCell ref="A520:A523"/>
    <mergeCell ref="B520:B523"/>
    <mergeCell ref="A524:A527"/>
    <mergeCell ref="B524:B527"/>
    <mergeCell ref="A532:A535"/>
    <mergeCell ref="B532:B535"/>
    <mergeCell ref="A536:C539"/>
    <mergeCell ref="A540:AR540"/>
    <mergeCell ref="A345:A349"/>
    <mergeCell ref="B345:B349"/>
    <mergeCell ref="C345:C349"/>
    <mergeCell ref="A350:A354"/>
    <mergeCell ref="A444:A447"/>
    <mergeCell ref="B444:B447"/>
    <mergeCell ref="C444:C447"/>
    <mergeCell ref="A467:AR467"/>
    <mergeCell ref="A468:A471"/>
    <mergeCell ref="B468:B471"/>
    <mergeCell ref="C468:C535"/>
    <mergeCell ref="A448:A451"/>
    <mergeCell ref="B448:B451"/>
    <mergeCell ref="C448:C451"/>
    <mergeCell ref="A452:C457"/>
    <mergeCell ref="A458:AR458"/>
    <mergeCell ref="A459:A462"/>
    <mergeCell ref="B459:B462"/>
    <mergeCell ref="B504:B507"/>
    <mergeCell ref="A508:A511"/>
    <mergeCell ref="B508:B511"/>
    <mergeCell ref="A512:A515"/>
    <mergeCell ref="B512:B515"/>
    <mergeCell ref="A516:A519"/>
    <mergeCell ref="A330:A334"/>
    <mergeCell ref="B330:B334"/>
    <mergeCell ref="C330:C334"/>
    <mergeCell ref="A335:A339"/>
    <mergeCell ref="B335:B339"/>
    <mergeCell ref="C335:C339"/>
    <mergeCell ref="A340:A344"/>
    <mergeCell ref="B340:B344"/>
    <mergeCell ref="C340:C344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Z7:AB7"/>
    <mergeCell ref="AC7:AE7"/>
    <mergeCell ref="AF7:AH7"/>
    <mergeCell ref="AI7:AK7"/>
    <mergeCell ref="AL7:AN7"/>
    <mergeCell ref="AO7:AQ7"/>
    <mergeCell ref="AR6:AR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A10:C15"/>
    <mergeCell ref="AR10:AR15"/>
    <mergeCell ref="A16:C20"/>
    <mergeCell ref="AR16:AR36"/>
    <mergeCell ref="A21:C21"/>
    <mergeCell ref="A22:C26"/>
    <mergeCell ref="A27:C31"/>
    <mergeCell ref="A32:C36"/>
    <mergeCell ref="A37:C41"/>
    <mergeCell ref="A42:AR42"/>
    <mergeCell ref="A44:A48"/>
    <mergeCell ref="B44:B48"/>
    <mergeCell ref="C44:C48"/>
    <mergeCell ref="A49:A52"/>
    <mergeCell ref="B49:B52"/>
    <mergeCell ref="C49:C52"/>
    <mergeCell ref="A53:A56"/>
    <mergeCell ref="B53:B56"/>
    <mergeCell ref="C53:C56"/>
    <mergeCell ref="A57:A60"/>
    <mergeCell ref="B57:B60"/>
    <mergeCell ref="C57:C60"/>
    <mergeCell ref="A61:A64"/>
    <mergeCell ref="B61:B64"/>
    <mergeCell ref="C61:C64"/>
    <mergeCell ref="A65:A68"/>
    <mergeCell ref="B65:B68"/>
    <mergeCell ref="C65:C68"/>
    <mergeCell ref="A69:A72"/>
    <mergeCell ref="B69:B72"/>
    <mergeCell ref="C69:C72"/>
    <mergeCell ref="A73:A76"/>
    <mergeCell ref="B73:B76"/>
    <mergeCell ref="C73:C76"/>
    <mergeCell ref="A77:A81"/>
    <mergeCell ref="B77:B81"/>
    <mergeCell ref="C77:C81"/>
    <mergeCell ref="A82:A85"/>
    <mergeCell ref="B82:B85"/>
    <mergeCell ref="C82:C85"/>
    <mergeCell ref="A86:A91"/>
    <mergeCell ref="B86:B91"/>
    <mergeCell ref="C86:C91"/>
    <mergeCell ref="A92:A95"/>
    <mergeCell ref="B92:B95"/>
    <mergeCell ref="C92:C95"/>
    <mergeCell ref="A96:A99"/>
    <mergeCell ref="B96:B99"/>
    <mergeCell ref="C96:C99"/>
    <mergeCell ref="A100:A103"/>
    <mergeCell ref="B100:B103"/>
    <mergeCell ref="C100:C103"/>
    <mergeCell ref="A104:A107"/>
    <mergeCell ref="B104:B107"/>
    <mergeCell ref="C104:C107"/>
    <mergeCell ref="A108:A111"/>
    <mergeCell ref="B108:B111"/>
    <mergeCell ref="C108:C111"/>
    <mergeCell ref="A112:A115"/>
    <mergeCell ref="B112:B115"/>
    <mergeCell ref="C112:C115"/>
    <mergeCell ref="A116:A119"/>
    <mergeCell ref="B116:B119"/>
    <mergeCell ref="C116:C119"/>
    <mergeCell ref="A120:A124"/>
    <mergeCell ref="B120:B124"/>
    <mergeCell ref="C120:C124"/>
    <mergeCell ref="A125:A129"/>
    <mergeCell ref="B125:B129"/>
    <mergeCell ref="C125:C129"/>
    <mergeCell ref="A130:A134"/>
    <mergeCell ref="B130:B134"/>
    <mergeCell ref="C130:C134"/>
    <mergeCell ref="A135:A139"/>
    <mergeCell ref="B135:B139"/>
    <mergeCell ref="C135:C139"/>
    <mergeCell ref="A140:A144"/>
    <mergeCell ref="B140:B144"/>
    <mergeCell ref="C140:C144"/>
    <mergeCell ref="A145:A149"/>
    <mergeCell ref="B145:B149"/>
    <mergeCell ref="C145:C149"/>
    <mergeCell ref="A150:A154"/>
    <mergeCell ref="B150:B154"/>
    <mergeCell ref="C150:C154"/>
    <mergeCell ref="A155:A159"/>
    <mergeCell ref="B155:B159"/>
    <mergeCell ref="C155:C159"/>
    <mergeCell ref="A160:A164"/>
    <mergeCell ref="B160:B164"/>
    <mergeCell ref="C160:C164"/>
    <mergeCell ref="A165:A169"/>
    <mergeCell ref="B165:B169"/>
    <mergeCell ref="C165:C169"/>
    <mergeCell ref="A170:A174"/>
    <mergeCell ref="B170:B174"/>
    <mergeCell ref="C170:C174"/>
    <mergeCell ref="A175:A179"/>
    <mergeCell ref="B175:B179"/>
    <mergeCell ref="C175:C179"/>
    <mergeCell ref="A180:A184"/>
    <mergeCell ref="B180:B184"/>
    <mergeCell ref="C180:C184"/>
    <mergeCell ref="A185:A189"/>
    <mergeCell ref="B185:B189"/>
    <mergeCell ref="C185:C189"/>
    <mergeCell ref="A190:A194"/>
    <mergeCell ref="B190:B194"/>
    <mergeCell ref="C190:C194"/>
    <mergeCell ref="A195:A199"/>
    <mergeCell ref="B195:B199"/>
    <mergeCell ref="C195:C199"/>
    <mergeCell ref="A200:A204"/>
    <mergeCell ref="B200:B204"/>
    <mergeCell ref="C200:C204"/>
    <mergeCell ref="A205:A209"/>
    <mergeCell ref="B205:B209"/>
    <mergeCell ref="C205:C209"/>
    <mergeCell ref="A210:A214"/>
    <mergeCell ref="B210:B214"/>
    <mergeCell ref="C210:C214"/>
    <mergeCell ref="A215:A219"/>
    <mergeCell ref="B215:B219"/>
    <mergeCell ref="C215:C219"/>
    <mergeCell ref="A220:A224"/>
    <mergeCell ref="B220:B224"/>
    <mergeCell ref="C220:C224"/>
    <mergeCell ref="A225:A229"/>
    <mergeCell ref="B225:B229"/>
    <mergeCell ref="C225:C229"/>
    <mergeCell ref="A230:A234"/>
    <mergeCell ref="B230:B234"/>
    <mergeCell ref="C230:C234"/>
    <mergeCell ref="A235:A239"/>
    <mergeCell ref="B235:B239"/>
    <mergeCell ref="C235:C239"/>
    <mergeCell ref="A240:A244"/>
    <mergeCell ref="B240:B244"/>
    <mergeCell ref="C240:C244"/>
    <mergeCell ref="A245:A249"/>
    <mergeCell ref="B245:B249"/>
    <mergeCell ref="C245:C249"/>
    <mergeCell ref="A255:A259"/>
    <mergeCell ref="B255:B259"/>
    <mergeCell ref="C255:C259"/>
    <mergeCell ref="C250:C254"/>
    <mergeCell ref="B250:B254"/>
    <mergeCell ref="A250:A254"/>
    <mergeCell ref="A260:A264"/>
    <mergeCell ref="B260:B264"/>
    <mergeCell ref="C260:C264"/>
    <mergeCell ref="A265:A269"/>
    <mergeCell ref="B265:B269"/>
    <mergeCell ref="C265:C269"/>
    <mergeCell ref="A270:A274"/>
    <mergeCell ref="B270:B274"/>
    <mergeCell ref="C270:C274"/>
    <mergeCell ref="A275:A279"/>
    <mergeCell ref="B275:B279"/>
    <mergeCell ref="C275:C279"/>
    <mergeCell ref="A280:A284"/>
    <mergeCell ref="B280:B284"/>
    <mergeCell ref="C280:C284"/>
    <mergeCell ref="A285:A289"/>
    <mergeCell ref="B285:B289"/>
    <mergeCell ref="C285:C289"/>
    <mergeCell ref="A290:A294"/>
    <mergeCell ref="B290:B294"/>
    <mergeCell ref="C290:C294"/>
    <mergeCell ref="A325:A329"/>
    <mergeCell ref="B325:B329"/>
    <mergeCell ref="C325:C329"/>
    <mergeCell ref="A295:A299"/>
    <mergeCell ref="B295:B299"/>
    <mergeCell ref="C295:C299"/>
    <mergeCell ref="A300:A304"/>
    <mergeCell ref="B300:B304"/>
    <mergeCell ref="C300:C304"/>
    <mergeCell ref="A305:A309"/>
    <mergeCell ref="B305:B309"/>
    <mergeCell ref="C305:C309"/>
    <mergeCell ref="A310:A314"/>
    <mergeCell ref="B310:B314"/>
    <mergeCell ref="C310:C314"/>
    <mergeCell ref="A315:A319"/>
    <mergeCell ref="B315:B319"/>
    <mergeCell ref="C315:C319"/>
    <mergeCell ref="A320:A324"/>
    <mergeCell ref="B320:B324"/>
    <mergeCell ref="C320:C324"/>
    <mergeCell ref="B350:B354"/>
    <mergeCell ref="C350:C354"/>
    <mergeCell ref="A355:A359"/>
    <mergeCell ref="B355:B359"/>
    <mergeCell ref="C355:C359"/>
    <mergeCell ref="A360:A364"/>
    <mergeCell ref="B360:B364"/>
    <mergeCell ref="C360:C364"/>
    <mergeCell ref="A365:A369"/>
    <mergeCell ref="B365:B369"/>
    <mergeCell ref="C365:C369"/>
    <mergeCell ref="A370:A374"/>
    <mergeCell ref="B370:B374"/>
    <mergeCell ref="C370:C374"/>
    <mergeCell ref="A375:A379"/>
    <mergeCell ref="B375:B379"/>
    <mergeCell ref="C375:C379"/>
    <mergeCell ref="A380:A384"/>
    <mergeCell ref="B380:B384"/>
    <mergeCell ref="C380:C384"/>
    <mergeCell ref="A385:A389"/>
    <mergeCell ref="B385:B389"/>
    <mergeCell ref="C385:C389"/>
    <mergeCell ref="A390:A394"/>
    <mergeCell ref="B390:B394"/>
    <mergeCell ref="C390:C394"/>
    <mergeCell ref="A395:A399"/>
    <mergeCell ref="B395:B399"/>
    <mergeCell ref="C395:C399"/>
    <mergeCell ref="A400:A404"/>
    <mergeCell ref="B400:B404"/>
    <mergeCell ref="C400:C404"/>
    <mergeCell ref="A405:A409"/>
    <mergeCell ref="B405:B409"/>
    <mergeCell ref="C405:C409"/>
    <mergeCell ref="A410:A414"/>
    <mergeCell ref="B410:B414"/>
    <mergeCell ref="C410:C414"/>
    <mergeCell ref="A415:A418"/>
    <mergeCell ref="B415:B418"/>
    <mergeCell ref="C415:C418"/>
    <mergeCell ref="A436:A439"/>
    <mergeCell ref="B436:B439"/>
    <mergeCell ref="C436:C439"/>
    <mergeCell ref="A440:A443"/>
    <mergeCell ref="B440:B443"/>
    <mergeCell ref="C440:C443"/>
    <mergeCell ref="A432:A435"/>
    <mergeCell ref="B432:B435"/>
    <mergeCell ref="C432:C435"/>
    <mergeCell ref="A419:A423"/>
    <mergeCell ref="B419:B423"/>
    <mergeCell ref="C419:C423"/>
    <mergeCell ref="A424:A427"/>
    <mergeCell ref="B424:B427"/>
    <mergeCell ref="C424:C427"/>
    <mergeCell ref="A428:A431"/>
    <mergeCell ref="B428:B431"/>
    <mergeCell ref="C428:C431"/>
    <mergeCell ref="A500:A503"/>
    <mergeCell ref="B500:B503"/>
    <mergeCell ref="A504:A507"/>
    <mergeCell ref="C459:C462"/>
    <mergeCell ref="A463:C466"/>
    <mergeCell ref="A484:A487"/>
    <mergeCell ref="B484:B487"/>
    <mergeCell ref="A488:A491"/>
    <mergeCell ref="B488:B491"/>
    <mergeCell ref="A492:A495"/>
    <mergeCell ref="B492:B495"/>
    <mergeCell ref="A496:A499"/>
    <mergeCell ref="B496:B499"/>
    <mergeCell ref="A472:A475"/>
    <mergeCell ref="B472:B475"/>
    <mergeCell ref="A476:A479"/>
    <mergeCell ref="B476:B479"/>
    <mergeCell ref="A480:A483"/>
    <mergeCell ref="B480:B483"/>
  </mergeCells>
  <conditionalFormatting sqref="G419:G421 J452 M452 P452 S452 V452 Y452 AQ452 AB452 AE452 AH452 AK452 AN452 AH90 Y90 AB90 AE90 J46:J58 M46:M58 P46:P58 S46:S58 V46:V58 Y46:Y58 AQ46:AQ58 AB46:AB58 AE46:AE58 AH46:AH58 AK46:AK58 AN46:AN58 G415:G417 J415:J417 M415:M417 P415:P417 S415:S417 Y415:Y417 AQ415:AQ417 AB415:AB417 AE415:AE417 AH415:AH417 AK415:AK417 AN415:AN417 G423 AN419:AN423 AK419:AK423 AH419:AH423 AE419:AE423 AB419:AB423 AQ419:AQ423 Y419:Y423 S419:S423 P419:P423 M419:M423 J419:J423 V415:V423 G44 G88:G90 G79:G86 G46:G77 G452:G455 P454:P455 S454:S455 V454:V455 AB454:AB455 AE454:AE455 AH454:AH455 AK454:AK455 AN454:AN455 AQ454:AQ455 J454:J455 M454:M455 Y454:Y456">
    <cfRule type="containsErrors" dxfId="3195" priority="3196">
      <formula>ISERROR(G44)</formula>
    </cfRule>
  </conditionalFormatting>
  <conditionalFormatting sqref="G129 G229 G457 G225:G227 G124:G127 G92:G107 G120:G122">
    <cfRule type="containsErrors" dxfId="3194" priority="3195">
      <formula>ISERROR(G92)</formula>
    </cfRule>
  </conditionalFormatting>
  <conditionalFormatting sqref="G459:G466">
    <cfRule type="containsErrors" dxfId="3193" priority="3194">
      <formula>ISERROR(G459)</formula>
    </cfRule>
  </conditionalFormatting>
  <conditionalFormatting sqref="G468:G515 G532:G539">
    <cfRule type="containsErrors" dxfId="3192" priority="3193">
      <formula>ISERROR(G468)</formula>
    </cfRule>
  </conditionalFormatting>
  <conditionalFormatting sqref="G541:G596">
    <cfRule type="containsErrors" dxfId="3191" priority="3192">
      <formula>ISERROR(G541)</formula>
    </cfRule>
  </conditionalFormatting>
  <conditionalFormatting sqref="G598:G617">
    <cfRule type="containsErrors" dxfId="3190" priority="3191">
      <formula>ISERROR(G598)</formula>
    </cfRule>
  </conditionalFormatting>
  <conditionalFormatting sqref="J65 J69 J73:J74 J61 J100 J104 J120:J122 J129 J457 J225 J124:J127 J77 J92:J96 J88:J90 J79:J86">
    <cfRule type="containsErrors" dxfId="3189" priority="3190">
      <formula>ISERROR(J61)</formula>
    </cfRule>
  </conditionalFormatting>
  <conditionalFormatting sqref="M65 M69 M73:M74 M61 M100 M104 M120:M122 M129 M457 M225 M124:M127 M77 M92:M96 M88:M90 M79:M86">
    <cfRule type="containsErrors" dxfId="3188" priority="3189">
      <formula>ISERROR(M61)</formula>
    </cfRule>
  </conditionalFormatting>
  <conditionalFormatting sqref="P65 P69 P73:P74 P61 P100 P104 P120:P122 P129 P457 P225 P124:P127 P77 P92:P96 P88:P90 P79:P86">
    <cfRule type="containsErrors" dxfId="3187" priority="3188">
      <formula>ISERROR(P61)</formula>
    </cfRule>
  </conditionalFormatting>
  <conditionalFormatting sqref="S65 S69 S73:S74 S77 S61 S100 S104 S120:S122 S129 S457 S225 S124:S127 S79:S84 S86:S96">
    <cfRule type="containsErrors" dxfId="3186" priority="3187">
      <formula>ISERROR(S61)</formula>
    </cfRule>
  </conditionalFormatting>
  <conditionalFormatting sqref="V65 V69 V73:V74 V77 V61 V100 V104 V120:V122 V89 V129 V457 V225 V124:V127 V92:V96 V86 V79:V84">
    <cfRule type="containsErrors" dxfId="3185" priority="3186">
      <formula>ISERROR(V61)</formula>
    </cfRule>
  </conditionalFormatting>
  <conditionalFormatting sqref="Y65 Y69 Y73:Y74 Y77 Y61 Y100 Y104 Y120:Y122 Y129 Y457 Y225 Y124:Y127 Y92:Y96 Y86 Y88:Y89 Y79:Y84">
    <cfRule type="containsErrors" dxfId="3184" priority="3185">
      <formula>ISERROR(Y61)</formula>
    </cfRule>
  </conditionalFormatting>
  <conditionalFormatting sqref="AQ65 AQ69 AQ73:AQ74 AQ61 AQ100 AQ104 AQ120:AQ122 AQ229 AQ457 AQ225:AQ227 AQ77 AQ124:AQ129 AQ92:AQ96 AQ88:AQ90 AQ79:AQ86">
    <cfRule type="containsErrors" dxfId="3183" priority="3184">
      <formula>ISERROR(AQ61)</formula>
    </cfRule>
  </conditionalFormatting>
  <conditionalFormatting sqref="J459:J466">
    <cfRule type="containsErrors" dxfId="3182" priority="3183">
      <formula>ISERROR(J459)</formula>
    </cfRule>
  </conditionalFormatting>
  <conditionalFormatting sqref="M459:M466">
    <cfRule type="containsErrors" dxfId="3181" priority="3182">
      <formula>ISERROR(M459)</formula>
    </cfRule>
  </conditionalFormatting>
  <conditionalFormatting sqref="P459:P466">
    <cfRule type="containsErrors" dxfId="3180" priority="3181">
      <formula>ISERROR(P459)</formula>
    </cfRule>
  </conditionalFormatting>
  <conditionalFormatting sqref="S459:S466">
    <cfRule type="containsErrors" dxfId="3179" priority="3180">
      <formula>ISERROR(S459)</formula>
    </cfRule>
  </conditionalFormatting>
  <conditionalFormatting sqref="V459:V466">
    <cfRule type="containsErrors" dxfId="3178" priority="3179">
      <formula>ISERROR(V459)</formula>
    </cfRule>
  </conditionalFormatting>
  <conditionalFormatting sqref="Y459:Y466">
    <cfRule type="containsErrors" dxfId="3177" priority="3178">
      <formula>ISERROR(Y459)</formula>
    </cfRule>
  </conditionalFormatting>
  <conditionalFormatting sqref="AQ459:AQ466">
    <cfRule type="containsErrors" dxfId="3176" priority="3177">
      <formula>ISERROR(AQ459)</formula>
    </cfRule>
  </conditionalFormatting>
  <conditionalFormatting sqref="J468:J515 J532:J539">
    <cfRule type="containsErrors" dxfId="3175" priority="3176">
      <formula>ISERROR(J468)</formula>
    </cfRule>
  </conditionalFormatting>
  <conditionalFormatting sqref="M468:M515 M532:M539">
    <cfRule type="containsErrors" dxfId="3174" priority="3175">
      <formula>ISERROR(M468)</formula>
    </cfRule>
  </conditionalFormatting>
  <conditionalFormatting sqref="P468:P515 P532:P539">
    <cfRule type="containsErrors" dxfId="3173" priority="3174">
      <formula>ISERROR(P468)</formula>
    </cfRule>
  </conditionalFormatting>
  <conditionalFormatting sqref="S468:S515 S532:S539">
    <cfRule type="containsErrors" dxfId="3172" priority="3173">
      <formula>ISERROR(S468)</formula>
    </cfRule>
  </conditionalFormatting>
  <conditionalFormatting sqref="V468:V515 V532:V539">
    <cfRule type="containsErrors" dxfId="3171" priority="3172">
      <formula>ISERROR(V468)</formula>
    </cfRule>
  </conditionalFormatting>
  <conditionalFormatting sqref="Y468:Y515 Y532:Y539">
    <cfRule type="containsErrors" dxfId="3170" priority="3171">
      <formula>ISERROR(Y468)</formula>
    </cfRule>
  </conditionalFormatting>
  <conditionalFormatting sqref="AQ468:AQ515 AQ532:AQ539">
    <cfRule type="containsErrors" dxfId="3169" priority="3170">
      <formula>ISERROR(AQ468)</formula>
    </cfRule>
  </conditionalFormatting>
  <conditionalFormatting sqref="J541:J573 J577 J581 J585 J589 J593:J596">
    <cfRule type="containsErrors" dxfId="3168" priority="3169">
      <formula>ISERROR(J541)</formula>
    </cfRule>
  </conditionalFormatting>
  <conditionalFormatting sqref="M541:M573 M577 M581 M585 M589 M593:M596">
    <cfRule type="containsErrors" dxfId="3167" priority="3168">
      <formula>ISERROR(M541)</formula>
    </cfRule>
  </conditionalFormatting>
  <conditionalFormatting sqref="P541:P596">
    <cfRule type="containsErrors" dxfId="3166" priority="3167">
      <formula>ISERROR(P541)</formula>
    </cfRule>
  </conditionalFormatting>
  <conditionalFormatting sqref="S541:S596">
    <cfRule type="containsErrors" dxfId="3165" priority="3166">
      <formula>ISERROR(S541)</formula>
    </cfRule>
  </conditionalFormatting>
  <conditionalFormatting sqref="V541:V596">
    <cfRule type="containsErrors" dxfId="3164" priority="3165">
      <formula>ISERROR(V541)</formula>
    </cfRule>
  </conditionalFormatting>
  <conditionalFormatting sqref="Y541:Y596">
    <cfRule type="containsErrors" dxfId="3163" priority="3164">
      <formula>ISERROR(Y541)</formula>
    </cfRule>
  </conditionalFormatting>
  <conditionalFormatting sqref="AQ541:AQ596">
    <cfRule type="containsErrors" dxfId="3162" priority="3163">
      <formula>ISERROR(AQ541)</formula>
    </cfRule>
  </conditionalFormatting>
  <conditionalFormatting sqref="J598:J617">
    <cfRule type="containsErrors" dxfId="3161" priority="3162">
      <formula>ISERROR(J598)</formula>
    </cfRule>
  </conditionalFormatting>
  <conditionalFormatting sqref="M598:M617">
    <cfRule type="containsErrors" dxfId="3160" priority="3161">
      <formula>ISERROR(M598)</formula>
    </cfRule>
  </conditionalFormatting>
  <conditionalFormatting sqref="P598:P617">
    <cfRule type="containsErrors" dxfId="3159" priority="3160">
      <formula>ISERROR(P598)</formula>
    </cfRule>
  </conditionalFormatting>
  <conditionalFormatting sqref="S598:S611 S613:S617">
    <cfRule type="containsErrors" dxfId="3158" priority="3159">
      <formula>ISERROR(S598)</formula>
    </cfRule>
  </conditionalFormatting>
  <conditionalFormatting sqref="V598:V617">
    <cfRule type="containsErrors" dxfId="3157" priority="3158">
      <formula>ISERROR(V598)</formula>
    </cfRule>
  </conditionalFormatting>
  <conditionalFormatting sqref="Y598:Y617">
    <cfRule type="containsErrors" dxfId="3156" priority="3157">
      <formula>ISERROR(Y598)</formula>
    </cfRule>
  </conditionalFormatting>
  <conditionalFormatting sqref="AQ598:AQ617">
    <cfRule type="containsErrors" dxfId="3155" priority="3156">
      <formula>ISERROR(AQ598)</formula>
    </cfRule>
  </conditionalFormatting>
  <conditionalFormatting sqref="AB65 AB69 AB73:AB74 AB77 AB61 AB100 AB104 AB120:AB122 AB129 AB457 AB225 AB124:AB127 AB86 AB92:AB96 AB88:AB89 AB79:AB84">
    <cfRule type="containsErrors" dxfId="3154" priority="3155">
      <formula>ISERROR(AB61)</formula>
    </cfRule>
  </conditionalFormatting>
  <conditionalFormatting sqref="AE65 AE69 AE73:AE74 AE77 AE61 AE100 AE104 AE120:AE122 AE129 AE457 AE225 AE124:AE127 AE92:AE96 AE86 AE88:AE89 AE79:AE84">
    <cfRule type="containsErrors" dxfId="3153" priority="3154">
      <formula>ISERROR(AE61)</formula>
    </cfRule>
  </conditionalFormatting>
  <conditionalFormatting sqref="AH65 AH69 AH73:AH74 AH77 AH61 AH100 AH104 AH120:AH122 AH129 AH457 AH225 AH124:AH127 AH92:AH96 AH86 AH88:AH89 AH79:AH84">
    <cfRule type="containsErrors" dxfId="3152" priority="3153">
      <formula>ISERROR(AH61)</formula>
    </cfRule>
  </conditionalFormatting>
  <conditionalFormatting sqref="AK65 AK69 AK73:AK74 AK77 AK61 AK100 AK104 AK120:AK122 AK129 AK457 AK225 AK124:AK127 AK86 AK88:AK96 AK79:AK84">
    <cfRule type="containsErrors" dxfId="3151" priority="3152">
      <formula>ISERROR(AK61)</formula>
    </cfRule>
  </conditionalFormatting>
  <conditionalFormatting sqref="AN65 AN69 AN73:AN74 AN77 AN61 AN100 AN104 AN120:AN122 AN129 AN457 AN225 AN124:AN127 AN86 AN92:AN96 AN88:AN90 AN79:AN84">
    <cfRule type="containsErrors" dxfId="3150" priority="3151">
      <formula>ISERROR(AN61)</formula>
    </cfRule>
  </conditionalFormatting>
  <conditionalFormatting sqref="AB459:AB466">
    <cfRule type="containsErrors" dxfId="3149" priority="3150">
      <formula>ISERROR(AB459)</formula>
    </cfRule>
  </conditionalFormatting>
  <conditionalFormatting sqref="AE459:AE466">
    <cfRule type="containsErrors" dxfId="3148" priority="3149">
      <formula>ISERROR(AE459)</formula>
    </cfRule>
  </conditionalFormatting>
  <conditionalFormatting sqref="AH459:AH466">
    <cfRule type="containsErrors" dxfId="3147" priority="3148">
      <formula>ISERROR(AH459)</formula>
    </cfRule>
  </conditionalFormatting>
  <conditionalFormatting sqref="AK459:AK466">
    <cfRule type="containsErrors" dxfId="3146" priority="3147">
      <formula>ISERROR(AK459)</formula>
    </cfRule>
  </conditionalFormatting>
  <conditionalFormatting sqref="AN459:AN466">
    <cfRule type="containsErrors" dxfId="3145" priority="3146">
      <formula>ISERROR(AN459)</formula>
    </cfRule>
  </conditionalFormatting>
  <conditionalFormatting sqref="AB468:AB515 AB532:AB539">
    <cfRule type="containsErrors" dxfId="3144" priority="3145">
      <formula>ISERROR(AB468)</formula>
    </cfRule>
  </conditionalFormatting>
  <conditionalFormatting sqref="AE468:AE515 AE532:AE539">
    <cfRule type="containsErrors" dxfId="3143" priority="3144">
      <formula>ISERROR(AE468)</formula>
    </cfRule>
  </conditionalFormatting>
  <conditionalFormatting sqref="AH468:AH515 AH532:AH539">
    <cfRule type="containsErrors" dxfId="3142" priority="3143">
      <formula>ISERROR(AH468)</formula>
    </cfRule>
  </conditionalFormatting>
  <conditionalFormatting sqref="AK468:AK515 AK532:AK539">
    <cfRule type="containsErrors" dxfId="3141" priority="3142">
      <formula>ISERROR(AK468)</formula>
    </cfRule>
  </conditionalFormatting>
  <conditionalFormatting sqref="AN468:AN515 AN532:AN539">
    <cfRule type="containsErrors" dxfId="3140" priority="3141">
      <formula>ISERROR(AN468)</formula>
    </cfRule>
  </conditionalFormatting>
  <conditionalFormatting sqref="AB541:AB596">
    <cfRule type="containsErrors" dxfId="3139" priority="3140">
      <formula>ISERROR(AB541)</formula>
    </cfRule>
  </conditionalFormatting>
  <conditionalFormatting sqref="AE541:AE596">
    <cfRule type="containsErrors" dxfId="3138" priority="3139">
      <formula>ISERROR(AE541)</formula>
    </cfRule>
  </conditionalFormatting>
  <conditionalFormatting sqref="AH541:AH596">
    <cfRule type="containsErrors" dxfId="3137" priority="3138">
      <formula>ISERROR(AH541)</formula>
    </cfRule>
  </conditionalFormatting>
  <conditionalFormatting sqref="AK541:AK596">
    <cfRule type="containsErrors" dxfId="3136" priority="3137">
      <formula>ISERROR(AK541)</formula>
    </cfRule>
  </conditionalFormatting>
  <conditionalFormatting sqref="AN541:AN596">
    <cfRule type="containsErrors" dxfId="3135" priority="3136">
      <formula>ISERROR(AN541)</formula>
    </cfRule>
  </conditionalFormatting>
  <conditionalFormatting sqref="AB598:AB617">
    <cfRule type="containsErrors" dxfId="3134" priority="3135">
      <formula>ISERROR(AB598)</formula>
    </cfRule>
  </conditionalFormatting>
  <conditionalFormatting sqref="AE598:AE617">
    <cfRule type="containsErrors" dxfId="3133" priority="3134">
      <formula>ISERROR(AE598)</formula>
    </cfRule>
  </conditionalFormatting>
  <conditionalFormatting sqref="AH598:AH617">
    <cfRule type="containsErrors" dxfId="3132" priority="3133">
      <formula>ISERROR(AH598)</formula>
    </cfRule>
  </conditionalFormatting>
  <conditionalFormatting sqref="AK598:AK617">
    <cfRule type="containsErrors" dxfId="3131" priority="3132">
      <formula>ISERROR(AK598)</formula>
    </cfRule>
  </conditionalFormatting>
  <conditionalFormatting sqref="AN598:AN617">
    <cfRule type="containsErrors" dxfId="3130" priority="3131">
      <formula>ISERROR(AN598)</formula>
    </cfRule>
  </conditionalFormatting>
  <conditionalFormatting sqref="E10:G10 G11:G13 G15">
    <cfRule type="containsErrors" dxfId="3129" priority="3130">
      <formula>ISERROR(E10)</formula>
    </cfRule>
  </conditionalFormatting>
  <conditionalFormatting sqref="E11:F11">
    <cfRule type="containsErrors" dxfId="3128" priority="3129">
      <formula>ISERROR(E11)</formula>
    </cfRule>
  </conditionalFormatting>
  <conditionalFormatting sqref="E12:F12">
    <cfRule type="containsErrors" dxfId="3127" priority="3128">
      <formula>ISERROR(E12)</formula>
    </cfRule>
  </conditionalFormatting>
  <conditionalFormatting sqref="E13:F13">
    <cfRule type="containsErrors" dxfId="3126" priority="3127">
      <formula>ISERROR(E13)</formula>
    </cfRule>
  </conditionalFormatting>
  <conditionalFormatting sqref="E15:F15">
    <cfRule type="containsErrors" dxfId="3125" priority="3126">
      <formula>ISERROR(E15)</formula>
    </cfRule>
  </conditionalFormatting>
  <conditionalFormatting sqref="H10:J10 J11:J13 J15">
    <cfRule type="containsErrors" dxfId="3124" priority="3125">
      <formula>ISERROR(H10)</formula>
    </cfRule>
  </conditionalFormatting>
  <conditionalFormatting sqref="K10:M10 M11:M13 M15">
    <cfRule type="containsErrors" dxfId="3123" priority="3124">
      <formula>ISERROR(K10)</formula>
    </cfRule>
  </conditionalFormatting>
  <conditionalFormatting sqref="Q10:S10 S12:S13 S15">
    <cfRule type="containsErrors" dxfId="3122" priority="3123">
      <formula>ISERROR(Q10)</formula>
    </cfRule>
  </conditionalFormatting>
  <conditionalFormatting sqref="T10:V10 V12:V13 V15">
    <cfRule type="containsErrors" dxfId="3121" priority="3122">
      <formula>ISERROR(T10)</formula>
    </cfRule>
  </conditionalFormatting>
  <conditionalFormatting sqref="W10:Y10 Y12:Y13 Y15">
    <cfRule type="containsErrors" dxfId="3120" priority="3121">
      <formula>ISERROR(W10)</formula>
    </cfRule>
  </conditionalFormatting>
  <conditionalFormatting sqref="Z10:AB10 AB12:AB13 AB15">
    <cfRule type="containsErrors" dxfId="3119" priority="3120">
      <formula>ISERROR(Z10)</formula>
    </cfRule>
  </conditionalFormatting>
  <conditionalFormatting sqref="AC10:AE10 AE12:AE13 AE15">
    <cfRule type="containsErrors" dxfId="3118" priority="3119">
      <formula>ISERROR(AC10)</formula>
    </cfRule>
  </conditionalFormatting>
  <conditionalFormatting sqref="AF10:AH10 AH12:AH13 AH15">
    <cfRule type="containsErrors" dxfId="3117" priority="3118">
      <formula>ISERROR(AF10)</formula>
    </cfRule>
  </conditionalFormatting>
  <conditionalFormatting sqref="AI10:AK10 AK12:AK13 AK15">
    <cfRule type="containsErrors" dxfId="3116" priority="3117">
      <formula>ISERROR(AI10)</formula>
    </cfRule>
  </conditionalFormatting>
  <conditionalFormatting sqref="AL10:AN10 AN12:AN13 AN15">
    <cfRule type="containsErrors" dxfId="3115" priority="3116">
      <formula>ISERROR(AL10)</formula>
    </cfRule>
  </conditionalFormatting>
  <conditionalFormatting sqref="AO10:AQ10 AQ12:AQ13 AQ15">
    <cfRule type="containsErrors" dxfId="3114" priority="3115">
      <formula>ISERROR(AO10)</formula>
    </cfRule>
  </conditionalFormatting>
  <conditionalFormatting sqref="J62:J64">
    <cfRule type="containsErrors" dxfId="3113" priority="3114">
      <formula>ISERROR(J62)</formula>
    </cfRule>
  </conditionalFormatting>
  <conditionalFormatting sqref="M62:M64">
    <cfRule type="containsErrors" dxfId="3112" priority="3113">
      <formula>ISERROR(M62)</formula>
    </cfRule>
  </conditionalFormatting>
  <conditionalFormatting sqref="P62:P64">
    <cfRule type="containsErrors" dxfId="3111" priority="3112">
      <formula>ISERROR(P62)</formula>
    </cfRule>
  </conditionalFormatting>
  <conditionalFormatting sqref="S62:S64">
    <cfRule type="containsErrors" dxfId="3110" priority="3111">
      <formula>ISERROR(S62)</formula>
    </cfRule>
  </conditionalFormatting>
  <conditionalFormatting sqref="V62:V64">
    <cfRule type="containsErrors" dxfId="3109" priority="3110">
      <formula>ISERROR(V62)</formula>
    </cfRule>
  </conditionalFormatting>
  <conditionalFormatting sqref="Y62:Y64">
    <cfRule type="containsErrors" dxfId="3108" priority="3109">
      <formula>ISERROR(Y62)</formula>
    </cfRule>
  </conditionalFormatting>
  <conditionalFormatting sqref="AQ62:AQ64">
    <cfRule type="containsErrors" dxfId="3107" priority="3108">
      <formula>ISERROR(AQ62)</formula>
    </cfRule>
  </conditionalFormatting>
  <conditionalFormatting sqref="AB62:AB64">
    <cfRule type="containsErrors" dxfId="3106" priority="3107">
      <formula>ISERROR(AB62)</formula>
    </cfRule>
  </conditionalFormatting>
  <conditionalFormatting sqref="AE62:AE64">
    <cfRule type="containsErrors" dxfId="3105" priority="3106">
      <formula>ISERROR(AE62)</formula>
    </cfRule>
  </conditionalFormatting>
  <conditionalFormatting sqref="AH62:AH64">
    <cfRule type="containsErrors" dxfId="3104" priority="3105">
      <formula>ISERROR(AH62)</formula>
    </cfRule>
  </conditionalFormatting>
  <conditionalFormatting sqref="AK62:AK64">
    <cfRule type="containsErrors" dxfId="3103" priority="3104">
      <formula>ISERROR(AK62)</formula>
    </cfRule>
  </conditionalFormatting>
  <conditionalFormatting sqref="AN62:AN64">
    <cfRule type="containsErrors" dxfId="3102" priority="3103">
      <formula>ISERROR(AN62)</formula>
    </cfRule>
  </conditionalFormatting>
  <conditionalFormatting sqref="J66:J68">
    <cfRule type="containsErrors" dxfId="3101" priority="3102">
      <formula>ISERROR(J66)</formula>
    </cfRule>
  </conditionalFormatting>
  <conditionalFormatting sqref="M66:M68">
    <cfRule type="containsErrors" dxfId="3100" priority="3101">
      <formula>ISERROR(M66)</formula>
    </cfRule>
  </conditionalFormatting>
  <conditionalFormatting sqref="P66:P68">
    <cfRule type="containsErrors" dxfId="3099" priority="3100">
      <formula>ISERROR(P66)</formula>
    </cfRule>
  </conditionalFormatting>
  <conditionalFormatting sqref="S66:S68">
    <cfRule type="containsErrors" dxfId="3098" priority="3099">
      <formula>ISERROR(S66)</formula>
    </cfRule>
  </conditionalFormatting>
  <conditionalFormatting sqref="V66:V68">
    <cfRule type="containsErrors" dxfId="3097" priority="3098">
      <formula>ISERROR(V66)</formula>
    </cfRule>
  </conditionalFormatting>
  <conditionalFormatting sqref="Y66:Y68">
    <cfRule type="containsErrors" dxfId="3096" priority="3097">
      <formula>ISERROR(Y66)</formula>
    </cfRule>
  </conditionalFormatting>
  <conditionalFormatting sqref="AQ66:AQ68">
    <cfRule type="containsErrors" dxfId="3095" priority="3096">
      <formula>ISERROR(AQ66)</formula>
    </cfRule>
  </conditionalFormatting>
  <conditionalFormatting sqref="AB66:AB68">
    <cfRule type="containsErrors" dxfId="3094" priority="3095">
      <formula>ISERROR(AB66)</formula>
    </cfRule>
  </conditionalFormatting>
  <conditionalFormatting sqref="AE66:AE68">
    <cfRule type="containsErrors" dxfId="3093" priority="3094">
      <formula>ISERROR(AE66)</formula>
    </cfRule>
  </conditionalFormatting>
  <conditionalFormatting sqref="AH66:AH68">
    <cfRule type="containsErrors" dxfId="3092" priority="3093">
      <formula>ISERROR(AH66)</formula>
    </cfRule>
  </conditionalFormatting>
  <conditionalFormatting sqref="AK66:AK68">
    <cfRule type="containsErrors" dxfId="3091" priority="3092">
      <formula>ISERROR(AK66)</formula>
    </cfRule>
  </conditionalFormatting>
  <conditionalFormatting sqref="AN66:AN68">
    <cfRule type="containsErrors" dxfId="3090" priority="3091">
      <formula>ISERROR(AN66)</formula>
    </cfRule>
  </conditionalFormatting>
  <conditionalFormatting sqref="J70:J72">
    <cfRule type="containsErrors" dxfId="3089" priority="3090">
      <formula>ISERROR(J70)</formula>
    </cfRule>
  </conditionalFormatting>
  <conditionalFormatting sqref="M70:M72">
    <cfRule type="containsErrors" dxfId="3088" priority="3089">
      <formula>ISERROR(M70)</formula>
    </cfRule>
  </conditionalFormatting>
  <conditionalFormatting sqref="P70:P72">
    <cfRule type="containsErrors" dxfId="3087" priority="3088">
      <formula>ISERROR(P70)</formula>
    </cfRule>
  </conditionalFormatting>
  <conditionalFormatting sqref="S70:S72">
    <cfRule type="containsErrors" dxfId="3086" priority="3087">
      <formula>ISERROR(S70)</formula>
    </cfRule>
  </conditionalFormatting>
  <conditionalFormatting sqref="V70:V72">
    <cfRule type="containsErrors" dxfId="3085" priority="3086">
      <formula>ISERROR(V70)</formula>
    </cfRule>
  </conditionalFormatting>
  <conditionalFormatting sqref="Y70:Y72">
    <cfRule type="containsErrors" dxfId="3084" priority="3085">
      <formula>ISERROR(Y70)</formula>
    </cfRule>
  </conditionalFormatting>
  <conditionalFormatting sqref="AQ70:AQ72">
    <cfRule type="containsErrors" dxfId="3083" priority="3084">
      <formula>ISERROR(AQ70)</formula>
    </cfRule>
  </conditionalFormatting>
  <conditionalFormatting sqref="AB70:AB72">
    <cfRule type="containsErrors" dxfId="3082" priority="3083">
      <formula>ISERROR(AB70)</formula>
    </cfRule>
  </conditionalFormatting>
  <conditionalFormatting sqref="AE70:AE72">
    <cfRule type="containsErrors" dxfId="3081" priority="3082">
      <formula>ISERROR(AE70)</formula>
    </cfRule>
  </conditionalFormatting>
  <conditionalFormatting sqref="AH70:AH72">
    <cfRule type="containsErrors" dxfId="3080" priority="3081">
      <formula>ISERROR(AH70)</formula>
    </cfRule>
  </conditionalFormatting>
  <conditionalFormatting sqref="AK70:AK72">
    <cfRule type="containsErrors" dxfId="3079" priority="3080">
      <formula>ISERROR(AK70)</formula>
    </cfRule>
  </conditionalFormatting>
  <conditionalFormatting sqref="AN70:AN72">
    <cfRule type="containsErrors" dxfId="3078" priority="3079">
      <formula>ISERROR(AN70)</formula>
    </cfRule>
  </conditionalFormatting>
  <conditionalFormatting sqref="J75">
    <cfRule type="containsErrors" dxfId="3077" priority="3078">
      <formula>ISERROR(J75)</formula>
    </cfRule>
  </conditionalFormatting>
  <conditionalFormatting sqref="M75">
    <cfRule type="containsErrors" dxfId="3076" priority="3077">
      <formula>ISERROR(M75)</formula>
    </cfRule>
  </conditionalFormatting>
  <conditionalFormatting sqref="P75">
    <cfRule type="containsErrors" dxfId="3075" priority="3076">
      <formula>ISERROR(P75)</formula>
    </cfRule>
  </conditionalFormatting>
  <conditionalFormatting sqref="S75">
    <cfRule type="containsErrors" dxfId="3074" priority="3075">
      <formula>ISERROR(S75)</formula>
    </cfRule>
  </conditionalFormatting>
  <conditionalFormatting sqref="V75">
    <cfRule type="containsErrors" dxfId="3073" priority="3074">
      <formula>ISERROR(V75)</formula>
    </cfRule>
  </conditionalFormatting>
  <conditionalFormatting sqref="Y75">
    <cfRule type="containsErrors" dxfId="3072" priority="3073">
      <formula>ISERROR(Y75)</formula>
    </cfRule>
  </conditionalFormatting>
  <conditionalFormatting sqref="AQ75">
    <cfRule type="containsErrors" dxfId="3071" priority="3072">
      <formula>ISERROR(AQ75)</formula>
    </cfRule>
  </conditionalFormatting>
  <conditionalFormatting sqref="AB75">
    <cfRule type="containsErrors" dxfId="3070" priority="3071">
      <formula>ISERROR(AB75)</formula>
    </cfRule>
  </conditionalFormatting>
  <conditionalFormatting sqref="AE75">
    <cfRule type="containsErrors" dxfId="3069" priority="3070">
      <formula>ISERROR(AE75)</formula>
    </cfRule>
  </conditionalFormatting>
  <conditionalFormatting sqref="AH75">
    <cfRule type="containsErrors" dxfId="3068" priority="3069">
      <formula>ISERROR(AH75)</formula>
    </cfRule>
  </conditionalFormatting>
  <conditionalFormatting sqref="AK75">
    <cfRule type="containsErrors" dxfId="3067" priority="3068">
      <formula>ISERROR(AK75)</formula>
    </cfRule>
  </conditionalFormatting>
  <conditionalFormatting sqref="AN75">
    <cfRule type="containsErrors" dxfId="3066" priority="3067">
      <formula>ISERROR(AN75)</formula>
    </cfRule>
  </conditionalFormatting>
  <conditionalFormatting sqref="J76">
    <cfRule type="containsErrors" dxfId="3065" priority="3066">
      <formula>ISERROR(J76)</formula>
    </cfRule>
  </conditionalFormatting>
  <conditionalFormatting sqref="M76">
    <cfRule type="containsErrors" dxfId="3064" priority="3065">
      <formula>ISERROR(M76)</formula>
    </cfRule>
  </conditionalFormatting>
  <conditionalFormatting sqref="P76">
    <cfRule type="containsErrors" dxfId="3063" priority="3064">
      <formula>ISERROR(P76)</formula>
    </cfRule>
  </conditionalFormatting>
  <conditionalFormatting sqref="S76">
    <cfRule type="containsErrors" dxfId="3062" priority="3063">
      <formula>ISERROR(S76)</formula>
    </cfRule>
  </conditionalFormatting>
  <conditionalFormatting sqref="V76">
    <cfRule type="containsErrors" dxfId="3061" priority="3062">
      <formula>ISERROR(V76)</formula>
    </cfRule>
  </conditionalFormatting>
  <conditionalFormatting sqref="Y76">
    <cfRule type="containsErrors" dxfId="3060" priority="3061">
      <formula>ISERROR(Y76)</formula>
    </cfRule>
  </conditionalFormatting>
  <conditionalFormatting sqref="AQ76">
    <cfRule type="containsErrors" dxfId="3059" priority="3060">
      <formula>ISERROR(AQ76)</formula>
    </cfRule>
  </conditionalFormatting>
  <conditionalFormatting sqref="AB76">
    <cfRule type="containsErrors" dxfId="3058" priority="3059">
      <formula>ISERROR(AB76)</formula>
    </cfRule>
  </conditionalFormatting>
  <conditionalFormatting sqref="AE76">
    <cfRule type="containsErrors" dxfId="3057" priority="3058">
      <formula>ISERROR(AE76)</formula>
    </cfRule>
  </conditionalFormatting>
  <conditionalFormatting sqref="AH76">
    <cfRule type="containsErrors" dxfId="3056" priority="3057">
      <formula>ISERROR(AH76)</formula>
    </cfRule>
  </conditionalFormatting>
  <conditionalFormatting sqref="AK76">
    <cfRule type="containsErrors" dxfId="3055" priority="3056">
      <formula>ISERROR(AK76)</formula>
    </cfRule>
  </conditionalFormatting>
  <conditionalFormatting sqref="AN76">
    <cfRule type="containsErrors" dxfId="3054" priority="3055">
      <formula>ISERROR(AN76)</formula>
    </cfRule>
  </conditionalFormatting>
  <conditionalFormatting sqref="J60">
    <cfRule type="containsErrors" dxfId="3053" priority="3054">
      <formula>ISERROR(J60)</formula>
    </cfRule>
  </conditionalFormatting>
  <conditionalFormatting sqref="M60">
    <cfRule type="containsErrors" dxfId="3052" priority="3053">
      <formula>ISERROR(M60)</formula>
    </cfRule>
  </conditionalFormatting>
  <conditionalFormatting sqref="P60">
    <cfRule type="containsErrors" dxfId="3051" priority="3052">
      <formula>ISERROR(P60)</formula>
    </cfRule>
  </conditionalFormatting>
  <conditionalFormatting sqref="S60">
    <cfRule type="containsErrors" dxfId="3050" priority="3051">
      <formula>ISERROR(S60)</formula>
    </cfRule>
  </conditionalFormatting>
  <conditionalFormatting sqref="V60">
    <cfRule type="containsErrors" dxfId="3049" priority="3050">
      <formula>ISERROR(V60)</formula>
    </cfRule>
  </conditionalFormatting>
  <conditionalFormatting sqref="Y60">
    <cfRule type="containsErrors" dxfId="3048" priority="3049">
      <formula>ISERROR(Y60)</formula>
    </cfRule>
  </conditionalFormatting>
  <conditionalFormatting sqref="AQ60">
    <cfRule type="containsErrors" dxfId="3047" priority="3048">
      <formula>ISERROR(AQ60)</formula>
    </cfRule>
  </conditionalFormatting>
  <conditionalFormatting sqref="AB60">
    <cfRule type="containsErrors" dxfId="3046" priority="3047">
      <formula>ISERROR(AB60)</formula>
    </cfRule>
  </conditionalFormatting>
  <conditionalFormatting sqref="AE60">
    <cfRule type="containsErrors" dxfId="3045" priority="3046">
      <formula>ISERROR(AE60)</formula>
    </cfRule>
  </conditionalFormatting>
  <conditionalFormatting sqref="AH60">
    <cfRule type="containsErrors" dxfId="3044" priority="3045">
      <formula>ISERROR(AH60)</formula>
    </cfRule>
  </conditionalFormatting>
  <conditionalFormatting sqref="AK60">
    <cfRule type="containsErrors" dxfId="3043" priority="3044">
      <formula>ISERROR(AK60)</formula>
    </cfRule>
  </conditionalFormatting>
  <conditionalFormatting sqref="AN60">
    <cfRule type="containsErrors" dxfId="3042" priority="3043">
      <formula>ISERROR(AN60)</formula>
    </cfRule>
  </conditionalFormatting>
  <conditionalFormatting sqref="J59">
    <cfRule type="containsErrors" dxfId="3041" priority="3042">
      <formula>ISERROR(J59)</formula>
    </cfRule>
  </conditionalFormatting>
  <conditionalFormatting sqref="M59">
    <cfRule type="containsErrors" dxfId="3040" priority="3041">
      <formula>ISERROR(M59)</formula>
    </cfRule>
  </conditionalFormatting>
  <conditionalFormatting sqref="P59">
    <cfRule type="containsErrors" dxfId="3039" priority="3040">
      <formula>ISERROR(P59)</formula>
    </cfRule>
  </conditionalFormatting>
  <conditionalFormatting sqref="S59">
    <cfRule type="containsErrors" dxfId="3038" priority="3039">
      <formula>ISERROR(S59)</formula>
    </cfRule>
  </conditionalFormatting>
  <conditionalFormatting sqref="V59">
    <cfRule type="containsErrors" dxfId="3037" priority="3038">
      <formula>ISERROR(V59)</formula>
    </cfRule>
  </conditionalFormatting>
  <conditionalFormatting sqref="Y59">
    <cfRule type="containsErrors" dxfId="3036" priority="3037">
      <formula>ISERROR(Y59)</formula>
    </cfRule>
  </conditionalFormatting>
  <conditionalFormatting sqref="AQ59">
    <cfRule type="containsErrors" dxfId="3035" priority="3036">
      <formula>ISERROR(AQ59)</formula>
    </cfRule>
  </conditionalFormatting>
  <conditionalFormatting sqref="AB59">
    <cfRule type="containsErrors" dxfId="3034" priority="3035">
      <formula>ISERROR(AB59)</formula>
    </cfRule>
  </conditionalFormatting>
  <conditionalFormatting sqref="AE59">
    <cfRule type="containsErrors" dxfId="3033" priority="3034">
      <formula>ISERROR(AE59)</formula>
    </cfRule>
  </conditionalFormatting>
  <conditionalFormatting sqref="AH59">
    <cfRule type="containsErrors" dxfId="3032" priority="3033">
      <formula>ISERROR(AH59)</formula>
    </cfRule>
  </conditionalFormatting>
  <conditionalFormatting sqref="AK59">
    <cfRule type="containsErrors" dxfId="3031" priority="3032">
      <formula>ISERROR(AK59)</formula>
    </cfRule>
  </conditionalFormatting>
  <conditionalFormatting sqref="AN59">
    <cfRule type="containsErrors" dxfId="3030" priority="3031">
      <formula>ISERROR(AN59)</formula>
    </cfRule>
  </conditionalFormatting>
  <conditionalFormatting sqref="J97:J99">
    <cfRule type="containsErrors" dxfId="3029" priority="3030">
      <formula>ISERROR(J97)</formula>
    </cfRule>
  </conditionalFormatting>
  <conditionalFormatting sqref="M97:M99">
    <cfRule type="containsErrors" dxfId="3028" priority="3029">
      <formula>ISERROR(M97)</formula>
    </cfRule>
  </conditionalFormatting>
  <conditionalFormatting sqref="P97:P99">
    <cfRule type="containsErrors" dxfId="3027" priority="3028">
      <formula>ISERROR(P97)</formula>
    </cfRule>
  </conditionalFormatting>
  <conditionalFormatting sqref="S97:S99">
    <cfRule type="containsErrors" dxfId="3026" priority="3027">
      <formula>ISERROR(S97)</formula>
    </cfRule>
  </conditionalFormatting>
  <conditionalFormatting sqref="V97:V99">
    <cfRule type="containsErrors" dxfId="3025" priority="3026">
      <formula>ISERROR(V97)</formula>
    </cfRule>
  </conditionalFormatting>
  <conditionalFormatting sqref="Y97:Y99">
    <cfRule type="containsErrors" dxfId="3024" priority="3025">
      <formula>ISERROR(Y97)</formula>
    </cfRule>
  </conditionalFormatting>
  <conditionalFormatting sqref="AQ97:AQ99">
    <cfRule type="containsErrors" dxfId="3023" priority="3024">
      <formula>ISERROR(AQ97)</formula>
    </cfRule>
  </conditionalFormatting>
  <conditionalFormatting sqref="AB97:AB99">
    <cfRule type="containsErrors" dxfId="3022" priority="3023">
      <formula>ISERROR(AB97)</formula>
    </cfRule>
  </conditionalFormatting>
  <conditionalFormatting sqref="AE97:AE99">
    <cfRule type="containsErrors" dxfId="3021" priority="3022">
      <formula>ISERROR(AE97)</formula>
    </cfRule>
  </conditionalFormatting>
  <conditionalFormatting sqref="AH97:AH99">
    <cfRule type="containsErrors" dxfId="3020" priority="3021">
      <formula>ISERROR(AH97)</formula>
    </cfRule>
  </conditionalFormatting>
  <conditionalFormatting sqref="AK97:AK99">
    <cfRule type="containsErrors" dxfId="3019" priority="3020">
      <formula>ISERROR(AK97)</formula>
    </cfRule>
  </conditionalFormatting>
  <conditionalFormatting sqref="AN97:AN99">
    <cfRule type="containsErrors" dxfId="3018" priority="3019">
      <formula>ISERROR(AN97)</formula>
    </cfRule>
  </conditionalFormatting>
  <conditionalFormatting sqref="J101:J103">
    <cfRule type="containsErrors" dxfId="3017" priority="3018">
      <formula>ISERROR(J101)</formula>
    </cfRule>
  </conditionalFormatting>
  <conditionalFormatting sqref="M101:M103">
    <cfRule type="containsErrors" dxfId="3016" priority="3017">
      <formula>ISERROR(M101)</formula>
    </cfRule>
  </conditionalFormatting>
  <conditionalFormatting sqref="P101:P103">
    <cfRule type="containsErrors" dxfId="3015" priority="3016">
      <formula>ISERROR(P101)</formula>
    </cfRule>
  </conditionalFormatting>
  <conditionalFormatting sqref="S101:S103">
    <cfRule type="containsErrors" dxfId="3014" priority="3015">
      <formula>ISERROR(S101)</formula>
    </cfRule>
  </conditionalFormatting>
  <conditionalFormatting sqref="V101:V103">
    <cfRule type="containsErrors" dxfId="3013" priority="3014">
      <formula>ISERROR(V101)</formula>
    </cfRule>
  </conditionalFormatting>
  <conditionalFormatting sqref="Y101:Y103">
    <cfRule type="containsErrors" dxfId="3012" priority="3013">
      <formula>ISERROR(Y101)</formula>
    </cfRule>
  </conditionalFormatting>
  <conditionalFormatting sqref="AQ101:AQ103">
    <cfRule type="containsErrors" dxfId="3011" priority="3012">
      <formula>ISERROR(AQ101)</formula>
    </cfRule>
  </conditionalFormatting>
  <conditionalFormatting sqref="AB101:AB103">
    <cfRule type="containsErrors" dxfId="3010" priority="3011">
      <formula>ISERROR(AB101)</formula>
    </cfRule>
  </conditionalFormatting>
  <conditionalFormatting sqref="AE101:AE103">
    <cfRule type="containsErrors" dxfId="3009" priority="3010">
      <formula>ISERROR(AE101)</formula>
    </cfRule>
  </conditionalFormatting>
  <conditionalFormatting sqref="AH101:AH103">
    <cfRule type="containsErrors" dxfId="3008" priority="3009">
      <formula>ISERROR(AH101)</formula>
    </cfRule>
  </conditionalFormatting>
  <conditionalFormatting sqref="AK101:AK103">
    <cfRule type="containsErrors" dxfId="3007" priority="3008">
      <formula>ISERROR(AK101)</formula>
    </cfRule>
  </conditionalFormatting>
  <conditionalFormatting sqref="AN101:AN103">
    <cfRule type="containsErrors" dxfId="3006" priority="3007">
      <formula>ISERROR(AN101)</formula>
    </cfRule>
  </conditionalFormatting>
  <conditionalFormatting sqref="J105:J107">
    <cfRule type="containsErrors" dxfId="3005" priority="3006">
      <formula>ISERROR(J105)</formula>
    </cfRule>
  </conditionalFormatting>
  <conditionalFormatting sqref="M105:M107">
    <cfRule type="containsErrors" dxfId="3004" priority="3005">
      <formula>ISERROR(M105)</formula>
    </cfRule>
  </conditionalFormatting>
  <conditionalFormatting sqref="P105:P107">
    <cfRule type="containsErrors" dxfId="3003" priority="3004">
      <formula>ISERROR(P105)</formula>
    </cfRule>
  </conditionalFormatting>
  <conditionalFormatting sqref="S105:S107">
    <cfRule type="containsErrors" dxfId="3002" priority="3003">
      <formula>ISERROR(S105)</formula>
    </cfRule>
  </conditionalFormatting>
  <conditionalFormatting sqref="V105:V107">
    <cfRule type="containsErrors" dxfId="3001" priority="3002">
      <formula>ISERROR(V105)</formula>
    </cfRule>
  </conditionalFormatting>
  <conditionalFormatting sqref="Y105:Y107">
    <cfRule type="containsErrors" dxfId="3000" priority="3001">
      <formula>ISERROR(Y105)</formula>
    </cfRule>
  </conditionalFormatting>
  <conditionalFormatting sqref="AQ105:AQ107">
    <cfRule type="containsErrors" dxfId="2999" priority="3000">
      <formula>ISERROR(AQ105)</formula>
    </cfRule>
  </conditionalFormatting>
  <conditionalFormatting sqref="AB105:AB107">
    <cfRule type="containsErrors" dxfId="2998" priority="2999">
      <formula>ISERROR(AB105)</formula>
    </cfRule>
  </conditionalFormatting>
  <conditionalFormatting sqref="AE105:AE107">
    <cfRule type="containsErrors" dxfId="2997" priority="2998">
      <formula>ISERROR(AE105)</formula>
    </cfRule>
  </conditionalFormatting>
  <conditionalFormatting sqref="AH105:AH107">
    <cfRule type="containsErrors" dxfId="2996" priority="2997">
      <formula>ISERROR(AH105)</formula>
    </cfRule>
  </conditionalFormatting>
  <conditionalFormatting sqref="AK105:AK107">
    <cfRule type="containsErrors" dxfId="2995" priority="2996">
      <formula>ISERROR(AK105)</formula>
    </cfRule>
  </conditionalFormatting>
  <conditionalFormatting sqref="AN105:AN107">
    <cfRule type="containsErrors" dxfId="2994" priority="2995">
      <formula>ISERROR(AN105)</formula>
    </cfRule>
  </conditionalFormatting>
  <conditionalFormatting sqref="V88">
    <cfRule type="containsErrors" dxfId="2993" priority="2994">
      <formula>ISERROR(V88)</formula>
    </cfRule>
  </conditionalFormatting>
  <conditionalFormatting sqref="J574:J576">
    <cfRule type="containsErrors" dxfId="2992" priority="2993">
      <formula>ISERROR(J574)</formula>
    </cfRule>
  </conditionalFormatting>
  <conditionalFormatting sqref="M574:M576">
    <cfRule type="containsErrors" dxfId="2991" priority="2992">
      <formula>ISERROR(M574)</formula>
    </cfRule>
  </conditionalFormatting>
  <conditionalFormatting sqref="J578:J580">
    <cfRule type="containsErrors" dxfId="2990" priority="2991">
      <formula>ISERROR(J578)</formula>
    </cfRule>
  </conditionalFormatting>
  <conditionalFormatting sqref="M578:M580">
    <cfRule type="containsErrors" dxfId="2989" priority="2990">
      <formula>ISERROR(M578)</formula>
    </cfRule>
  </conditionalFormatting>
  <conditionalFormatting sqref="J582:J584">
    <cfRule type="containsErrors" dxfId="2988" priority="2989">
      <formula>ISERROR(J582)</formula>
    </cfRule>
  </conditionalFormatting>
  <conditionalFormatting sqref="M582:M584">
    <cfRule type="containsErrors" dxfId="2987" priority="2988">
      <formula>ISERROR(M582)</formula>
    </cfRule>
  </conditionalFormatting>
  <conditionalFormatting sqref="J586:J588">
    <cfRule type="containsErrors" dxfId="2986" priority="2987">
      <formula>ISERROR(J586)</formula>
    </cfRule>
  </conditionalFormatting>
  <conditionalFormatting sqref="M586:M588">
    <cfRule type="containsErrors" dxfId="2985" priority="2986">
      <formula>ISERROR(M586)</formula>
    </cfRule>
  </conditionalFormatting>
  <conditionalFormatting sqref="J590:J592">
    <cfRule type="containsErrors" dxfId="2984" priority="2985">
      <formula>ISERROR(J590)</formula>
    </cfRule>
  </conditionalFormatting>
  <conditionalFormatting sqref="M590:M592">
    <cfRule type="containsErrors" dxfId="2983" priority="2984">
      <formula>ISERROR(M590)</formula>
    </cfRule>
  </conditionalFormatting>
  <conditionalFormatting sqref="AN128">
    <cfRule type="containsErrors" dxfId="2982" priority="2972">
      <formula>ISERROR(AN128)</formula>
    </cfRule>
  </conditionalFormatting>
  <conditionalFormatting sqref="AN145">
    <cfRule type="containsErrors" dxfId="2981" priority="2959">
      <formula>ISERROR(AN145)</formula>
    </cfRule>
  </conditionalFormatting>
  <conditionalFormatting sqref="AN155">
    <cfRule type="containsErrors" dxfId="2980" priority="2946">
      <formula>ISERROR(AN155)</formula>
    </cfRule>
  </conditionalFormatting>
  <conditionalFormatting sqref="AN160">
    <cfRule type="containsErrors" dxfId="2979" priority="2920">
      <formula>ISERROR(AN160)</formula>
    </cfRule>
  </conditionalFormatting>
  <conditionalFormatting sqref="AN175">
    <cfRule type="containsErrors" dxfId="2978" priority="2907">
      <formula>ISERROR(AN175)</formula>
    </cfRule>
  </conditionalFormatting>
  <conditionalFormatting sqref="AN210">
    <cfRule type="containsErrors" dxfId="2977" priority="2842">
      <formula>ISERROR(AN210)</formula>
    </cfRule>
  </conditionalFormatting>
  <conditionalFormatting sqref="AN215">
    <cfRule type="containsErrors" dxfId="2976" priority="2829">
      <formula>ISERROR(AN215)</formula>
    </cfRule>
  </conditionalFormatting>
  <conditionalFormatting sqref="G128">
    <cfRule type="containsErrors" dxfId="2975" priority="2983">
      <formula>ISERROR(G128)</formula>
    </cfRule>
  </conditionalFormatting>
  <conditionalFormatting sqref="J128">
    <cfRule type="containsErrors" dxfId="2974" priority="2982">
      <formula>ISERROR(J128)</formula>
    </cfRule>
  </conditionalFormatting>
  <conditionalFormatting sqref="M128">
    <cfRule type="containsErrors" dxfId="2973" priority="2981">
      <formula>ISERROR(M128)</formula>
    </cfRule>
  </conditionalFormatting>
  <conditionalFormatting sqref="P128">
    <cfRule type="containsErrors" dxfId="2972" priority="2980">
      <formula>ISERROR(P128)</formula>
    </cfRule>
  </conditionalFormatting>
  <conditionalFormatting sqref="S128">
    <cfRule type="containsErrors" dxfId="2971" priority="2979">
      <formula>ISERROR(S128)</formula>
    </cfRule>
  </conditionalFormatting>
  <conditionalFormatting sqref="V128">
    <cfRule type="containsErrors" dxfId="2970" priority="2978">
      <formula>ISERROR(V128)</formula>
    </cfRule>
  </conditionalFormatting>
  <conditionalFormatting sqref="Y128">
    <cfRule type="containsErrors" dxfId="2969" priority="2977">
      <formula>ISERROR(Y128)</formula>
    </cfRule>
  </conditionalFormatting>
  <conditionalFormatting sqref="AB128">
    <cfRule type="containsErrors" dxfId="2968" priority="2976">
      <formula>ISERROR(AB128)</formula>
    </cfRule>
  </conditionalFormatting>
  <conditionalFormatting sqref="AE128">
    <cfRule type="containsErrors" dxfId="2967" priority="2975">
      <formula>ISERROR(AE128)</formula>
    </cfRule>
  </conditionalFormatting>
  <conditionalFormatting sqref="AH128">
    <cfRule type="containsErrors" dxfId="2966" priority="2974">
      <formula>ISERROR(AH128)</formula>
    </cfRule>
  </conditionalFormatting>
  <conditionalFormatting sqref="AK128">
    <cfRule type="containsErrors" dxfId="2965" priority="2973">
      <formula>ISERROR(AK128)</formula>
    </cfRule>
  </conditionalFormatting>
  <conditionalFormatting sqref="G145:G147 G149">
    <cfRule type="containsErrors" dxfId="2964" priority="2971">
      <formula>ISERROR(G145)</formula>
    </cfRule>
  </conditionalFormatting>
  <conditionalFormatting sqref="J145">
    <cfRule type="containsErrors" dxfId="2963" priority="2970">
      <formula>ISERROR(J145)</formula>
    </cfRule>
  </conditionalFormatting>
  <conditionalFormatting sqref="M145">
    <cfRule type="containsErrors" dxfId="2962" priority="2969">
      <formula>ISERROR(M145)</formula>
    </cfRule>
  </conditionalFormatting>
  <conditionalFormatting sqref="P145">
    <cfRule type="containsErrors" dxfId="2961" priority="2968">
      <formula>ISERROR(P145)</formula>
    </cfRule>
  </conditionalFormatting>
  <conditionalFormatting sqref="S145">
    <cfRule type="containsErrors" dxfId="2960" priority="2967">
      <formula>ISERROR(S145)</formula>
    </cfRule>
  </conditionalFormatting>
  <conditionalFormatting sqref="V145">
    <cfRule type="containsErrors" dxfId="2959" priority="2966">
      <formula>ISERROR(V145)</formula>
    </cfRule>
  </conditionalFormatting>
  <conditionalFormatting sqref="Y145">
    <cfRule type="containsErrors" dxfId="2958" priority="2965">
      <formula>ISERROR(Y145)</formula>
    </cfRule>
  </conditionalFormatting>
  <conditionalFormatting sqref="AQ145:AQ147 AQ149">
    <cfRule type="containsErrors" dxfId="2957" priority="2964">
      <formula>ISERROR(AQ145)</formula>
    </cfRule>
  </conditionalFormatting>
  <conditionalFormatting sqref="AB145">
    <cfRule type="containsErrors" dxfId="2956" priority="2963">
      <formula>ISERROR(AB145)</formula>
    </cfRule>
  </conditionalFormatting>
  <conditionalFormatting sqref="AE145">
    <cfRule type="containsErrors" dxfId="2955" priority="2962">
      <formula>ISERROR(AE145)</formula>
    </cfRule>
  </conditionalFormatting>
  <conditionalFormatting sqref="AH145">
    <cfRule type="containsErrors" dxfId="2954" priority="2961">
      <formula>ISERROR(AH145)</formula>
    </cfRule>
  </conditionalFormatting>
  <conditionalFormatting sqref="AK145">
    <cfRule type="containsErrors" dxfId="2953" priority="2960">
      <formula>ISERROR(AK145)</formula>
    </cfRule>
  </conditionalFormatting>
  <conditionalFormatting sqref="G155:G157 G159">
    <cfRule type="containsErrors" dxfId="2952" priority="2958">
      <formula>ISERROR(G155)</formula>
    </cfRule>
  </conditionalFormatting>
  <conditionalFormatting sqref="J155">
    <cfRule type="containsErrors" dxfId="2951" priority="2957">
      <formula>ISERROR(J155)</formula>
    </cfRule>
  </conditionalFormatting>
  <conditionalFormatting sqref="M155">
    <cfRule type="containsErrors" dxfId="2950" priority="2956">
      <formula>ISERROR(M155)</formula>
    </cfRule>
  </conditionalFormatting>
  <conditionalFormatting sqref="P155">
    <cfRule type="containsErrors" dxfId="2949" priority="2955">
      <formula>ISERROR(P155)</formula>
    </cfRule>
  </conditionalFormatting>
  <conditionalFormatting sqref="S155">
    <cfRule type="containsErrors" dxfId="2948" priority="2954">
      <formula>ISERROR(S155)</formula>
    </cfRule>
  </conditionalFormatting>
  <conditionalFormatting sqref="V155">
    <cfRule type="containsErrors" dxfId="2947" priority="2953">
      <formula>ISERROR(V155)</formula>
    </cfRule>
  </conditionalFormatting>
  <conditionalFormatting sqref="Y155">
    <cfRule type="containsErrors" dxfId="2946" priority="2952">
      <formula>ISERROR(Y155)</formula>
    </cfRule>
  </conditionalFormatting>
  <conditionalFormatting sqref="AQ155:AQ157 AQ159">
    <cfRule type="containsErrors" dxfId="2945" priority="2951">
      <formula>ISERROR(AQ155)</formula>
    </cfRule>
  </conditionalFormatting>
  <conditionalFormatting sqref="AB155">
    <cfRule type="containsErrors" dxfId="2944" priority="2950">
      <formula>ISERROR(AB155)</formula>
    </cfRule>
  </conditionalFormatting>
  <conditionalFormatting sqref="AE155">
    <cfRule type="containsErrors" dxfId="2943" priority="2949">
      <formula>ISERROR(AE155)</formula>
    </cfRule>
  </conditionalFormatting>
  <conditionalFormatting sqref="AH155">
    <cfRule type="containsErrors" dxfId="2942" priority="2948">
      <formula>ISERROR(AH155)</formula>
    </cfRule>
  </conditionalFormatting>
  <conditionalFormatting sqref="AK155">
    <cfRule type="containsErrors" dxfId="2941" priority="2947">
      <formula>ISERROR(AK155)</formula>
    </cfRule>
  </conditionalFormatting>
  <conditionalFormatting sqref="AN205">
    <cfRule type="containsErrors" dxfId="2940" priority="2933">
      <formula>ISERROR(AN205)</formula>
    </cfRule>
  </conditionalFormatting>
  <conditionalFormatting sqref="G205:G207 G209">
    <cfRule type="containsErrors" dxfId="2939" priority="2945">
      <formula>ISERROR(G205)</formula>
    </cfRule>
  </conditionalFormatting>
  <conditionalFormatting sqref="J205">
    <cfRule type="containsErrors" dxfId="2938" priority="2944">
      <formula>ISERROR(J205)</formula>
    </cfRule>
  </conditionalFormatting>
  <conditionalFormatting sqref="M205">
    <cfRule type="containsErrors" dxfId="2937" priority="2943">
      <formula>ISERROR(M205)</formula>
    </cfRule>
  </conditionalFormatting>
  <conditionalFormatting sqref="P205">
    <cfRule type="containsErrors" dxfId="2936" priority="2942">
      <formula>ISERROR(P205)</formula>
    </cfRule>
  </conditionalFormatting>
  <conditionalFormatting sqref="S205">
    <cfRule type="containsErrors" dxfId="2935" priority="2941">
      <formula>ISERROR(S205)</formula>
    </cfRule>
  </conditionalFormatting>
  <conditionalFormatting sqref="V205">
    <cfRule type="containsErrors" dxfId="2934" priority="2940">
      <formula>ISERROR(V205)</formula>
    </cfRule>
  </conditionalFormatting>
  <conditionalFormatting sqref="Y205">
    <cfRule type="containsErrors" dxfId="2933" priority="2939">
      <formula>ISERROR(Y205)</formula>
    </cfRule>
  </conditionalFormatting>
  <conditionalFormatting sqref="AQ205:AQ207 AQ209">
    <cfRule type="containsErrors" dxfId="2932" priority="2938">
      <formula>ISERROR(AQ205)</formula>
    </cfRule>
  </conditionalFormatting>
  <conditionalFormatting sqref="AB205">
    <cfRule type="containsErrors" dxfId="2931" priority="2937">
      <formula>ISERROR(AB205)</formula>
    </cfRule>
  </conditionalFormatting>
  <conditionalFormatting sqref="AE205">
    <cfRule type="containsErrors" dxfId="2930" priority="2936">
      <formula>ISERROR(AE205)</formula>
    </cfRule>
  </conditionalFormatting>
  <conditionalFormatting sqref="AH205">
    <cfRule type="containsErrors" dxfId="2929" priority="2935">
      <formula>ISERROR(AH205)</formula>
    </cfRule>
  </conditionalFormatting>
  <conditionalFormatting sqref="AK205">
    <cfRule type="containsErrors" dxfId="2928" priority="2934">
      <formula>ISERROR(AK205)</formula>
    </cfRule>
  </conditionalFormatting>
  <conditionalFormatting sqref="G160:G162 G164">
    <cfRule type="containsErrors" dxfId="2927" priority="2932">
      <formula>ISERROR(G160)</formula>
    </cfRule>
  </conditionalFormatting>
  <conditionalFormatting sqref="J160">
    <cfRule type="containsErrors" dxfId="2926" priority="2931">
      <formula>ISERROR(J160)</formula>
    </cfRule>
  </conditionalFormatting>
  <conditionalFormatting sqref="M160">
    <cfRule type="containsErrors" dxfId="2925" priority="2930">
      <formula>ISERROR(M160)</formula>
    </cfRule>
  </conditionalFormatting>
  <conditionalFormatting sqref="P160">
    <cfRule type="containsErrors" dxfId="2924" priority="2929">
      <formula>ISERROR(P160)</formula>
    </cfRule>
  </conditionalFormatting>
  <conditionalFormatting sqref="S160">
    <cfRule type="containsErrors" dxfId="2923" priority="2928">
      <formula>ISERROR(S160)</formula>
    </cfRule>
  </conditionalFormatting>
  <conditionalFormatting sqref="V160">
    <cfRule type="containsErrors" dxfId="2922" priority="2927">
      <formula>ISERROR(V160)</formula>
    </cfRule>
  </conditionalFormatting>
  <conditionalFormatting sqref="Y160">
    <cfRule type="containsErrors" dxfId="2921" priority="2926">
      <formula>ISERROR(Y160)</formula>
    </cfRule>
  </conditionalFormatting>
  <conditionalFormatting sqref="AQ160:AQ162 AQ164">
    <cfRule type="containsErrors" dxfId="2920" priority="2925">
      <formula>ISERROR(AQ160)</formula>
    </cfRule>
  </conditionalFormatting>
  <conditionalFormatting sqref="AB160">
    <cfRule type="containsErrors" dxfId="2919" priority="2924">
      <formula>ISERROR(AB160)</formula>
    </cfRule>
  </conditionalFormatting>
  <conditionalFormatting sqref="AE160">
    <cfRule type="containsErrors" dxfId="2918" priority="2923">
      <formula>ISERROR(AE160)</formula>
    </cfRule>
  </conditionalFormatting>
  <conditionalFormatting sqref="AH160">
    <cfRule type="containsErrors" dxfId="2917" priority="2922">
      <formula>ISERROR(AH160)</formula>
    </cfRule>
  </conditionalFormatting>
  <conditionalFormatting sqref="AK160">
    <cfRule type="containsErrors" dxfId="2916" priority="2921">
      <formula>ISERROR(AK160)</formula>
    </cfRule>
  </conditionalFormatting>
  <conditionalFormatting sqref="G175:G177 G179">
    <cfRule type="containsErrors" dxfId="2915" priority="2919">
      <formula>ISERROR(G175)</formula>
    </cfRule>
  </conditionalFormatting>
  <conditionalFormatting sqref="J175">
    <cfRule type="containsErrors" dxfId="2914" priority="2918">
      <formula>ISERROR(J175)</formula>
    </cfRule>
  </conditionalFormatting>
  <conditionalFormatting sqref="M175">
    <cfRule type="containsErrors" dxfId="2913" priority="2917">
      <formula>ISERROR(M175)</formula>
    </cfRule>
  </conditionalFormatting>
  <conditionalFormatting sqref="P175">
    <cfRule type="containsErrors" dxfId="2912" priority="2916">
      <formula>ISERROR(P175)</formula>
    </cfRule>
  </conditionalFormatting>
  <conditionalFormatting sqref="S175">
    <cfRule type="containsErrors" dxfId="2911" priority="2915">
      <formula>ISERROR(S175)</formula>
    </cfRule>
  </conditionalFormatting>
  <conditionalFormatting sqref="V175">
    <cfRule type="containsErrors" dxfId="2910" priority="2914">
      <formula>ISERROR(V175)</formula>
    </cfRule>
  </conditionalFormatting>
  <conditionalFormatting sqref="Y175">
    <cfRule type="containsErrors" dxfId="2909" priority="2913">
      <formula>ISERROR(Y175)</formula>
    </cfRule>
  </conditionalFormatting>
  <conditionalFormatting sqref="AQ175:AQ177 AQ179">
    <cfRule type="containsErrors" dxfId="2908" priority="2912">
      <formula>ISERROR(AQ175)</formula>
    </cfRule>
  </conditionalFormatting>
  <conditionalFormatting sqref="AB175">
    <cfRule type="containsErrors" dxfId="2907" priority="2911">
      <formula>ISERROR(AB175)</formula>
    </cfRule>
  </conditionalFormatting>
  <conditionalFormatting sqref="AE175">
    <cfRule type="containsErrors" dxfId="2906" priority="2910">
      <formula>ISERROR(AE175)</formula>
    </cfRule>
  </conditionalFormatting>
  <conditionalFormatting sqref="AH175">
    <cfRule type="containsErrors" dxfId="2905" priority="2909">
      <formula>ISERROR(AH175)</formula>
    </cfRule>
  </conditionalFormatting>
  <conditionalFormatting sqref="AK175">
    <cfRule type="containsErrors" dxfId="2904" priority="2908">
      <formula>ISERROR(AK175)</formula>
    </cfRule>
  </conditionalFormatting>
  <conditionalFormatting sqref="AN190">
    <cfRule type="containsErrors" dxfId="2903" priority="2894">
      <formula>ISERROR(AN190)</formula>
    </cfRule>
  </conditionalFormatting>
  <conditionalFormatting sqref="AN195">
    <cfRule type="containsErrors" dxfId="2902" priority="2881">
      <formula>ISERROR(AN195)</formula>
    </cfRule>
  </conditionalFormatting>
  <conditionalFormatting sqref="AN130:AN131">
    <cfRule type="containsErrors" dxfId="2901" priority="2855">
      <formula>ISERROR(AN130)</formula>
    </cfRule>
  </conditionalFormatting>
  <conditionalFormatting sqref="G190:G192 G194">
    <cfRule type="containsErrors" dxfId="2900" priority="2906">
      <formula>ISERROR(G190)</formula>
    </cfRule>
  </conditionalFormatting>
  <conditionalFormatting sqref="J190">
    <cfRule type="containsErrors" dxfId="2899" priority="2905">
      <formula>ISERROR(J190)</formula>
    </cfRule>
  </conditionalFormatting>
  <conditionalFormatting sqref="M190">
    <cfRule type="containsErrors" dxfId="2898" priority="2904">
      <formula>ISERROR(M190)</formula>
    </cfRule>
  </conditionalFormatting>
  <conditionalFormatting sqref="P190">
    <cfRule type="containsErrors" dxfId="2897" priority="2903">
      <formula>ISERROR(P190)</formula>
    </cfRule>
  </conditionalFormatting>
  <conditionalFormatting sqref="S190">
    <cfRule type="containsErrors" dxfId="2896" priority="2902">
      <formula>ISERROR(S190)</formula>
    </cfRule>
  </conditionalFormatting>
  <conditionalFormatting sqref="V190">
    <cfRule type="containsErrors" dxfId="2895" priority="2901">
      <formula>ISERROR(V190)</formula>
    </cfRule>
  </conditionalFormatting>
  <conditionalFormatting sqref="Y190">
    <cfRule type="containsErrors" dxfId="2894" priority="2900">
      <formula>ISERROR(Y190)</formula>
    </cfRule>
  </conditionalFormatting>
  <conditionalFormatting sqref="AQ190:AQ192 AQ194">
    <cfRule type="containsErrors" dxfId="2893" priority="2899">
      <formula>ISERROR(AQ190)</formula>
    </cfRule>
  </conditionalFormatting>
  <conditionalFormatting sqref="AB190">
    <cfRule type="containsErrors" dxfId="2892" priority="2898">
      <formula>ISERROR(AB190)</formula>
    </cfRule>
  </conditionalFormatting>
  <conditionalFormatting sqref="AE190">
    <cfRule type="containsErrors" dxfId="2891" priority="2897">
      <formula>ISERROR(AE190)</formula>
    </cfRule>
  </conditionalFormatting>
  <conditionalFormatting sqref="AH190">
    <cfRule type="containsErrors" dxfId="2890" priority="2896">
      <formula>ISERROR(AH190)</formula>
    </cfRule>
  </conditionalFormatting>
  <conditionalFormatting sqref="AK190">
    <cfRule type="containsErrors" dxfId="2889" priority="2895">
      <formula>ISERROR(AK190)</formula>
    </cfRule>
  </conditionalFormatting>
  <conditionalFormatting sqref="G195:G197 G199">
    <cfRule type="containsErrors" dxfId="2888" priority="2893">
      <formula>ISERROR(G195)</formula>
    </cfRule>
  </conditionalFormatting>
  <conditionalFormatting sqref="J195">
    <cfRule type="containsErrors" dxfId="2887" priority="2892">
      <formula>ISERROR(J195)</formula>
    </cfRule>
  </conditionalFormatting>
  <conditionalFormatting sqref="M195">
    <cfRule type="containsErrors" dxfId="2886" priority="2891">
      <formula>ISERROR(M195)</formula>
    </cfRule>
  </conditionalFormatting>
  <conditionalFormatting sqref="P195">
    <cfRule type="containsErrors" dxfId="2885" priority="2890">
      <formula>ISERROR(P195)</formula>
    </cfRule>
  </conditionalFormatting>
  <conditionalFormatting sqref="S195">
    <cfRule type="containsErrors" dxfId="2884" priority="2889">
      <formula>ISERROR(S195)</formula>
    </cfRule>
  </conditionalFormatting>
  <conditionalFormatting sqref="V195">
    <cfRule type="containsErrors" dxfId="2883" priority="2888">
      <formula>ISERROR(V195)</formula>
    </cfRule>
  </conditionalFormatting>
  <conditionalFormatting sqref="Y195">
    <cfRule type="containsErrors" dxfId="2882" priority="2887">
      <formula>ISERROR(Y195)</formula>
    </cfRule>
  </conditionalFormatting>
  <conditionalFormatting sqref="AQ195:AQ197 AQ199">
    <cfRule type="containsErrors" dxfId="2881" priority="2886">
      <formula>ISERROR(AQ195)</formula>
    </cfRule>
  </conditionalFormatting>
  <conditionalFormatting sqref="AB195">
    <cfRule type="containsErrors" dxfId="2880" priority="2885">
      <formula>ISERROR(AB195)</formula>
    </cfRule>
  </conditionalFormatting>
  <conditionalFormatting sqref="AE195">
    <cfRule type="containsErrors" dxfId="2879" priority="2884">
      <formula>ISERROR(AE195)</formula>
    </cfRule>
  </conditionalFormatting>
  <conditionalFormatting sqref="AH195">
    <cfRule type="containsErrors" dxfId="2878" priority="2883">
      <formula>ISERROR(AH195)</formula>
    </cfRule>
  </conditionalFormatting>
  <conditionalFormatting sqref="AK195">
    <cfRule type="containsErrors" dxfId="2877" priority="2882">
      <formula>ISERROR(AK195)</formula>
    </cfRule>
  </conditionalFormatting>
  <conditionalFormatting sqref="AN180">
    <cfRule type="containsErrors" dxfId="2876" priority="2868">
      <formula>ISERROR(AN180)</formula>
    </cfRule>
  </conditionalFormatting>
  <conditionalFormatting sqref="G180:G182 G184">
    <cfRule type="containsErrors" dxfId="2875" priority="2880">
      <formula>ISERROR(G180)</formula>
    </cfRule>
  </conditionalFormatting>
  <conditionalFormatting sqref="J180">
    <cfRule type="containsErrors" dxfId="2874" priority="2879">
      <formula>ISERROR(J180)</formula>
    </cfRule>
  </conditionalFormatting>
  <conditionalFormatting sqref="M180">
    <cfRule type="containsErrors" dxfId="2873" priority="2878">
      <formula>ISERROR(M180)</formula>
    </cfRule>
  </conditionalFormatting>
  <conditionalFormatting sqref="P180">
    <cfRule type="containsErrors" dxfId="2872" priority="2877">
      <formula>ISERROR(P180)</formula>
    </cfRule>
  </conditionalFormatting>
  <conditionalFormatting sqref="S180">
    <cfRule type="containsErrors" dxfId="2871" priority="2876">
      <formula>ISERROR(S180)</formula>
    </cfRule>
  </conditionalFormatting>
  <conditionalFormatting sqref="V180">
    <cfRule type="containsErrors" dxfId="2870" priority="2875">
      <formula>ISERROR(V180)</formula>
    </cfRule>
  </conditionalFormatting>
  <conditionalFormatting sqref="Y180">
    <cfRule type="containsErrors" dxfId="2869" priority="2874">
      <formula>ISERROR(Y180)</formula>
    </cfRule>
  </conditionalFormatting>
  <conditionalFormatting sqref="AQ180:AQ182 AQ184">
    <cfRule type="containsErrors" dxfId="2868" priority="2873">
      <formula>ISERROR(AQ180)</formula>
    </cfRule>
  </conditionalFormatting>
  <conditionalFormatting sqref="AB180">
    <cfRule type="containsErrors" dxfId="2867" priority="2872">
      <formula>ISERROR(AB180)</formula>
    </cfRule>
  </conditionalFormatting>
  <conditionalFormatting sqref="AE180">
    <cfRule type="containsErrors" dxfId="2866" priority="2871">
      <formula>ISERROR(AE180)</formula>
    </cfRule>
  </conditionalFormatting>
  <conditionalFormatting sqref="AH180">
    <cfRule type="containsErrors" dxfId="2865" priority="2870">
      <formula>ISERROR(AH180)</formula>
    </cfRule>
  </conditionalFormatting>
  <conditionalFormatting sqref="AK180">
    <cfRule type="containsErrors" dxfId="2864" priority="2869">
      <formula>ISERROR(AK180)</formula>
    </cfRule>
  </conditionalFormatting>
  <conditionalFormatting sqref="G130:G132 G134">
    <cfRule type="containsErrors" dxfId="2863" priority="2867">
      <formula>ISERROR(G130)</formula>
    </cfRule>
  </conditionalFormatting>
  <conditionalFormatting sqref="J130:J131">
    <cfRule type="containsErrors" dxfId="2862" priority="2866">
      <formula>ISERROR(J130)</formula>
    </cfRule>
  </conditionalFormatting>
  <conditionalFormatting sqref="M130:M131">
    <cfRule type="containsErrors" dxfId="2861" priority="2865">
      <formula>ISERROR(M130)</formula>
    </cfRule>
  </conditionalFormatting>
  <conditionalFormatting sqref="P130:P131">
    <cfRule type="containsErrors" dxfId="2860" priority="2864">
      <formula>ISERROR(P130)</formula>
    </cfRule>
  </conditionalFormatting>
  <conditionalFormatting sqref="S130:S131">
    <cfRule type="containsErrors" dxfId="2859" priority="2863">
      <formula>ISERROR(S130)</formula>
    </cfRule>
  </conditionalFormatting>
  <conditionalFormatting sqref="V130:V131">
    <cfRule type="containsErrors" dxfId="2858" priority="2862">
      <formula>ISERROR(V130)</formula>
    </cfRule>
  </conditionalFormatting>
  <conditionalFormatting sqref="Y130:Y131">
    <cfRule type="containsErrors" dxfId="2857" priority="2861">
      <formula>ISERROR(Y130)</formula>
    </cfRule>
  </conditionalFormatting>
  <conditionalFormatting sqref="AQ130:AQ132 AQ134">
    <cfRule type="containsErrors" dxfId="2856" priority="2860">
      <formula>ISERROR(AQ130)</formula>
    </cfRule>
  </conditionalFormatting>
  <conditionalFormatting sqref="AB130:AB131">
    <cfRule type="containsErrors" dxfId="2855" priority="2859">
      <formula>ISERROR(AB130)</formula>
    </cfRule>
  </conditionalFormatting>
  <conditionalFormatting sqref="AE130:AE131">
    <cfRule type="containsErrors" dxfId="2854" priority="2858">
      <formula>ISERROR(AE130)</formula>
    </cfRule>
  </conditionalFormatting>
  <conditionalFormatting sqref="AH130:AH131">
    <cfRule type="containsErrors" dxfId="2853" priority="2857">
      <formula>ISERROR(AH130)</formula>
    </cfRule>
  </conditionalFormatting>
  <conditionalFormatting sqref="AK130:AK131">
    <cfRule type="containsErrors" dxfId="2852" priority="2856">
      <formula>ISERROR(AK130)</formula>
    </cfRule>
  </conditionalFormatting>
  <conditionalFormatting sqref="G210:G212 G214">
    <cfRule type="containsErrors" dxfId="2851" priority="2854">
      <formula>ISERROR(G210)</formula>
    </cfRule>
  </conditionalFormatting>
  <conditionalFormatting sqref="J210">
    <cfRule type="containsErrors" dxfId="2850" priority="2853">
      <formula>ISERROR(J210)</formula>
    </cfRule>
  </conditionalFormatting>
  <conditionalFormatting sqref="M210">
    <cfRule type="containsErrors" dxfId="2849" priority="2852">
      <formula>ISERROR(M210)</formula>
    </cfRule>
  </conditionalFormatting>
  <conditionalFormatting sqref="P210">
    <cfRule type="containsErrors" dxfId="2848" priority="2851">
      <formula>ISERROR(P210)</formula>
    </cfRule>
  </conditionalFormatting>
  <conditionalFormatting sqref="S210">
    <cfRule type="containsErrors" dxfId="2847" priority="2850">
      <formula>ISERROR(S210)</formula>
    </cfRule>
  </conditionalFormatting>
  <conditionalFormatting sqref="V210">
    <cfRule type="containsErrors" dxfId="2846" priority="2849">
      <formula>ISERROR(V210)</formula>
    </cfRule>
  </conditionalFormatting>
  <conditionalFormatting sqref="Y210">
    <cfRule type="containsErrors" dxfId="2845" priority="2848">
      <formula>ISERROR(Y210)</formula>
    </cfRule>
  </conditionalFormatting>
  <conditionalFormatting sqref="AQ210:AQ212 AQ214">
    <cfRule type="containsErrors" dxfId="2844" priority="2847">
      <formula>ISERROR(AQ210)</formula>
    </cfRule>
  </conditionalFormatting>
  <conditionalFormatting sqref="AB210">
    <cfRule type="containsErrors" dxfId="2843" priority="2846">
      <formula>ISERROR(AB210)</formula>
    </cfRule>
  </conditionalFormatting>
  <conditionalFormatting sqref="AE210">
    <cfRule type="containsErrors" dxfId="2842" priority="2845">
      <formula>ISERROR(AE210)</formula>
    </cfRule>
  </conditionalFormatting>
  <conditionalFormatting sqref="AH210">
    <cfRule type="containsErrors" dxfId="2841" priority="2844">
      <formula>ISERROR(AH210)</formula>
    </cfRule>
  </conditionalFormatting>
  <conditionalFormatting sqref="AK210">
    <cfRule type="containsErrors" dxfId="2840" priority="2843">
      <formula>ISERROR(AK210)</formula>
    </cfRule>
  </conditionalFormatting>
  <conditionalFormatting sqref="G215:G217 G219">
    <cfRule type="containsErrors" dxfId="2839" priority="2841">
      <formula>ISERROR(G215)</formula>
    </cfRule>
  </conditionalFormatting>
  <conditionalFormatting sqref="J215">
    <cfRule type="containsErrors" dxfId="2838" priority="2840">
      <formula>ISERROR(J215)</formula>
    </cfRule>
  </conditionalFormatting>
  <conditionalFormatting sqref="M215">
    <cfRule type="containsErrors" dxfId="2837" priority="2839">
      <formula>ISERROR(M215)</formula>
    </cfRule>
  </conditionalFormatting>
  <conditionalFormatting sqref="P215">
    <cfRule type="containsErrors" dxfId="2836" priority="2838">
      <formula>ISERROR(P215)</formula>
    </cfRule>
  </conditionalFormatting>
  <conditionalFormatting sqref="S215">
    <cfRule type="containsErrors" dxfId="2835" priority="2837">
      <formula>ISERROR(S215)</formula>
    </cfRule>
  </conditionalFormatting>
  <conditionalFormatting sqref="V215">
    <cfRule type="containsErrors" dxfId="2834" priority="2836">
      <formula>ISERROR(V215)</formula>
    </cfRule>
  </conditionalFormatting>
  <conditionalFormatting sqref="Y215">
    <cfRule type="containsErrors" dxfId="2833" priority="2835">
      <formula>ISERROR(Y215)</formula>
    </cfRule>
  </conditionalFormatting>
  <conditionalFormatting sqref="AQ215:AQ217 AQ219">
    <cfRule type="containsErrors" dxfId="2832" priority="2834">
      <formula>ISERROR(AQ215)</formula>
    </cfRule>
  </conditionalFormatting>
  <conditionalFormatting sqref="AB215">
    <cfRule type="containsErrors" dxfId="2831" priority="2833">
      <formula>ISERROR(AB215)</formula>
    </cfRule>
  </conditionalFormatting>
  <conditionalFormatting sqref="AE215">
    <cfRule type="containsErrors" dxfId="2830" priority="2832">
      <formula>ISERROR(AE215)</formula>
    </cfRule>
  </conditionalFormatting>
  <conditionalFormatting sqref="AH215">
    <cfRule type="containsErrors" dxfId="2829" priority="2831">
      <formula>ISERROR(AH215)</formula>
    </cfRule>
  </conditionalFormatting>
  <conditionalFormatting sqref="AK215">
    <cfRule type="containsErrors" dxfId="2828" priority="2830">
      <formula>ISERROR(AK215)</formula>
    </cfRule>
  </conditionalFormatting>
  <conditionalFormatting sqref="AQ228">
    <cfRule type="containsErrors" dxfId="2827" priority="2828">
      <formula>ISERROR(AQ228)</formula>
    </cfRule>
  </conditionalFormatting>
  <conditionalFormatting sqref="G228">
    <cfRule type="containsErrors" dxfId="2826" priority="2827">
      <formula>ISERROR(G228)</formula>
    </cfRule>
  </conditionalFormatting>
  <conditionalFormatting sqref="AQ148">
    <cfRule type="containsErrors" dxfId="2825" priority="2826">
      <formula>ISERROR(AQ148)</formula>
    </cfRule>
  </conditionalFormatting>
  <conditionalFormatting sqref="G148">
    <cfRule type="containsErrors" dxfId="2824" priority="2825">
      <formula>ISERROR(G148)</formula>
    </cfRule>
  </conditionalFormatting>
  <conditionalFormatting sqref="AQ158">
    <cfRule type="containsErrors" dxfId="2823" priority="2824">
      <formula>ISERROR(AQ158)</formula>
    </cfRule>
  </conditionalFormatting>
  <conditionalFormatting sqref="G158">
    <cfRule type="containsErrors" dxfId="2822" priority="2823">
      <formula>ISERROR(G158)</formula>
    </cfRule>
  </conditionalFormatting>
  <conditionalFormatting sqref="AQ208">
    <cfRule type="containsErrors" dxfId="2821" priority="2822">
      <formula>ISERROR(AQ208)</formula>
    </cfRule>
  </conditionalFormatting>
  <conditionalFormatting sqref="G208">
    <cfRule type="containsErrors" dxfId="2820" priority="2821">
      <formula>ISERROR(G208)</formula>
    </cfRule>
  </conditionalFormatting>
  <conditionalFormatting sqref="AQ163">
    <cfRule type="containsErrors" dxfId="2819" priority="2820">
      <formula>ISERROR(AQ163)</formula>
    </cfRule>
  </conditionalFormatting>
  <conditionalFormatting sqref="G163">
    <cfRule type="containsErrors" dxfId="2818" priority="2819">
      <formula>ISERROR(G163)</formula>
    </cfRule>
  </conditionalFormatting>
  <conditionalFormatting sqref="AQ178">
    <cfRule type="containsErrors" dxfId="2817" priority="2818">
      <formula>ISERROR(AQ178)</formula>
    </cfRule>
  </conditionalFormatting>
  <conditionalFormatting sqref="G178">
    <cfRule type="containsErrors" dxfId="2816" priority="2817">
      <formula>ISERROR(G178)</formula>
    </cfRule>
  </conditionalFormatting>
  <conditionalFormatting sqref="AQ193">
    <cfRule type="containsErrors" dxfId="2815" priority="2816">
      <formula>ISERROR(AQ193)</formula>
    </cfRule>
  </conditionalFormatting>
  <conditionalFormatting sqref="G193">
    <cfRule type="containsErrors" dxfId="2814" priority="2815">
      <formula>ISERROR(G193)</formula>
    </cfRule>
  </conditionalFormatting>
  <conditionalFormatting sqref="AQ198">
    <cfRule type="containsErrors" dxfId="2813" priority="2814">
      <formula>ISERROR(AQ198)</formula>
    </cfRule>
  </conditionalFormatting>
  <conditionalFormatting sqref="G198">
    <cfRule type="containsErrors" dxfId="2812" priority="2813">
      <formula>ISERROR(G198)</formula>
    </cfRule>
  </conditionalFormatting>
  <conditionalFormatting sqref="AQ183">
    <cfRule type="containsErrors" dxfId="2811" priority="2812">
      <formula>ISERROR(AQ183)</formula>
    </cfRule>
  </conditionalFormatting>
  <conditionalFormatting sqref="G183">
    <cfRule type="containsErrors" dxfId="2810" priority="2811">
      <formula>ISERROR(G183)</formula>
    </cfRule>
  </conditionalFormatting>
  <conditionalFormatting sqref="AQ133">
    <cfRule type="containsErrors" dxfId="2809" priority="2810">
      <formula>ISERROR(AQ133)</formula>
    </cfRule>
  </conditionalFormatting>
  <conditionalFormatting sqref="G133">
    <cfRule type="containsErrors" dxfId="2808" priority="2809">
      <formula>ISERROR(G133)</formula>
    </cfRule>
  </conditionalFormatting>
  <conditionalFormatting sqref="AQ213">
    <cfRule type="containsErrors" dxfId="2807" priority="2808">
      <formula>ISERROR(AQ213)</formula>
    </cfRule>
  </conditionalFormatting>
  <conditionalFormatting sqref="G213">
    <cfRule type="containsErrors" dxfId="2806" priority="2807">
      <formula>ISERROR(G213)</formula>
    </cfRule>
  </conditionalFormatting>
  <conditionalFormatting sqref="AQ218">
    <cfRule type="containsErrors" dxfId="2805" priority="2806">
      <formula>ISERROR(AQ218)</formula>
    </cfRule>
  </conditionalFormatting>
  <conditionalFormatting sqref="G218">
    <cfRule type="containsErrors" dxfId="2804" priority="2805">
      <formula>ISERROR(G218)</formula>
    </cfRule>
  </conditionalFormatting>
  <conditionalFormatting sqref="G418">
    <cfRule type="containsErrors" dxfId="2803" priority="2802">
      <formula>ISERROR(G418)</formula>
    </cfRule>
  </conditionalFormatting>
  <conditionalFormatting sqref="J418">
    <cfRule type="containsErrors" dxfId="2802" priority="2801">
      <formula>ISERROR(J418)</formula>
    </cfRule>
  </conditionalFormatting>
  <conditionalFormatting sqref="M418">
    <cfRule type="containsErrors" dxfId="2801" priority="2800">
      <formula>ISERROR(M418)</formula>
    </cfRule>
  </conditionalFormatting>
  <conditionalFormatting sqref="P418">
    <cfRule type="containsErrors" dxfId="2800" priority="2799">
      <formula>ISERROR(P418)</formula>
    </cfRule>
  </conditionalFormatting>
  <conditionalFormatting sqref="S418">
    <cfRule type="containsErrors" dxfId="2799" priority="2798">
      <formula>ISERROR(S418)</formula>
    </cfRule>
  </conditionalFormatting>
  <conditionalFormatting sqref="Y418">
    <cfRule type="containsErrors" dxfId="2798" priority="2797">
      <formula>ISERROR(Y418)</formula>
    </cfRule>
  </conditionalFormatting>
  <conditionalFormatting sqref="AQ418">
    <cfRule type="containsErrors" dxfId="2797" priority="2796">
      <formula>ISERROR(AQ418)</formula>
    </cfRule>
  </conditionalFormatting>
  <conditionalFormatting sqref="AB418">
    <cfRule type="containsErrors" dxfId="2796" priority="2795">
      <formula>ISERROR(AB418)</formula>
    </cfRule>
  </conditionalFormatting>
  <conditionalFormatting sqref="AE418">
    <cfRule type="containsErrors" dxfId="2795" priority="2794">
      <formula>ISERROR(AE418)</formula>
    </cfRule>
  </conditionalFormatting>
  <conditionalFormatting sqref="AH418">
    <cfRule type="containsErrors" dxfId="2794" priority="2793">
      <formula>ISERROR(AH418)</formula>
    </cfRule>
  </conditionalFormatting>
  <conditionalFormatting sqref="AK418">
    <cfRule type="containsErrors" dxfId="2793" priority="2792">
      <formula>ISERROR(AK418)</formula>
    </cfRule>
  </conditionalFormatting>
  <conditionalFormatting sqref="AN418">
    <cfRule type="containsErrors" dxfId="2792" priority="2791">
      <formula>ISERROR(AN418)</formula>
    </cfRule>
  </conditionalFormatting>
  <conditionalFormatting sqref="N10:P10 P11:P13 P15">
    <cfRule type="containsErrors" dxfId="2791" priority="2790">
      <formula>ISERROR(N10)</formula>
    </cfRule>
  </conditionalFormatting>
  <conditionalFormatting sqref="S432">
    <cfRule type="containsErrors" dxfId="2790" priority="2759">
      <formula>ISERROR(S432)</formula>
    </cfRule>
  </conditionalFormatting>
  <conditionalFormatting sqref="V432">
    <cfRule type="containsErrors" dxfId="2789" priority="2758">
      <formula>ISERROR(V432)</formula>
    </cfRule>
  </conditionalFormatting>
  <conditionalFormatting sqref="Y432">
    <cfRule type="containsErrors" dxfId="2788" priority="2757">
      <formula>ISERROR(Y432)</formula>
    </cfRule>
  </conditionalFormatting>
  <conditionalFormatting sqref="AQ432:AQ435">
    <cfRule type="containsErrors" dxfId="2787" priority="2756">
      <formula>ISERROR(AQ432)</formula>
    </cfRule>
  </conditionalFormatting>
  <conditionalFormatting sqref="AB432">
    <cfRule type="containsErrors" dxfId="2786" priority="2755">
      <formula>ISERROR(AB432)</formula>
    </cfRule>
  </conditionalFormatting>
  <conditionalFormatting sqref="AE432">
    <cfRule type="containsErrors" dxfId="2785" priority="2754">
      <formula>ISERROR(AE432)</formula>
    </cfRule>
  </conditionalFormatting>
  <conditionalFormatting sqref="AH432">
    <cfRule type="containsErrors" dxfId="2784" priority="2753">
      <formula>ISERROR(AH432)</formula>
    </cfRule>
  </conditionalFormatting>
  <conditionalFormatting sqref="AK432">
    <cfRule type="containsErrors" dxfId="2783" priority="2752">
      <formula>ISERROR(AK432)</formula>
    </cfRule>
  </conditionalFormatting>
  <conditionalFormatting sqref="AN432">
    <cfRule type="containsErrors" dxfId="2782" priority="2751">
      <formula>ISERROR(AN432)</formula>
    </cfRule>
  </conditionalFormatting>
  <conditionalFormatting sqref="G436:G439">
    <cfRule type="containsErrors" dxfId="2781" priority="2750">
      <formula>ISERROR(G436)</formula>
    </cfRule>
  </conditionalFormatting>
  <conditionalFormatting sqref="J436:J439">
    <cfRule type="containsErrors" dxfId="2780" priority="2749">
      <formula>ISERROR(J436)</formula>
    </cfRule>
  </conditionalFormatting>
  <conditionalFormatting sqref="M436:M439">
    <cfRule type="containsErrors" dxfId="2779" priority="2748">
      <formula>ISERROR(M436)</formula>
    </cfRule>
  </conditionalFormatting>
  <conditionalFormatting sqref="P436:P439">
    <cfRule type="containsErrors" dxfId="2778" priority="2747">
      <formula>ISERROR(P436)</formula>
    </cfRule>
  </conditionalFormatting>
  <conditionalFormatting sqref="S436:S439">
    <cfRule type="containsErrors" dxfId="2777" priority="2746">
      <formula>ISERROR(S436)</formula>
    </cfRule>
  </conditionalFormatting>
  <conditionalFormatting sqref="V436">
    <cfRule type="containsErrors" dxfId="2776" priority="2745">
      <formula>ISERROR(V436)</formula>
    </cfRule>
  </conditionalFormatting>
  <conditionalFormatting sqref="Y436">
    <cfRule type="containsErrors" dxfId="2775" priority="2744">
      <formula>ISERROR(Y436)</formula>
    </cfRule>
  </conditionalFormatting>
  <conditionalFormatting sqref="AQ436:AQ439">
    <cfRule type="containsErrors" dxfId="2774" priority="2743">
      <formula>ISERROR(AQ436)</formula>
    </cfRule>
  </conditionalFormatting>
  <conditionalFormatting sqref="AB436">
    <cfRule type="containsErrors" dxfId="2773" priority="2742">
      <formula>ISERROR(AB436)</formula>
    </cfRule>
  </conditionalFormatting>
  <conditionalFormatting sqref="G456 J456 AQ456 AN456 AK456 AH456 AE456 AB456 V456 S456 P456 M456 G123 J123 M123 P123 S123 V123 Y123 AB123 AE123 AH123 AK123 AN123 AQ123">
    <cfRule type="containsErrors" dxfId="2772" priority="2804">
      <formula>ISERROR(#REF!)</formula>
    </cfRule>
  </conditionalFormatting>
  <conditionalFormatting sqref="E14:G14 J14 M14 S14 V14 Y14 AB14 AE14 AH14 AK14 AN14 AQ14 P14">
    <cfRule type="containsErrors" dxfId="2771" priority="2803">
      <formula>ISERROR(#REF!)</formula>
    </cfRule>
  </conditionalFormatting>
  <conditionalFormatting sqref="G424:G427">
    <cfRule type="containsErrors" dxfId="2770" priority="2789">
      <formula>ISERROR(G424)</formula>
    </cfRule>
  </conditionalFormatting>
  <conditionalFormatting sqref="J424:J427">
    <cfRule type="containsErrors" dxfId="2769" priority="2788">
      <formula>ISERROR(J424)</formula>
    </cfRule>
  </conditionalFormatting>
  <conditionalFormatting sqref="M424:M427">
    <cfRule type="containsErrors" dxfId="2768" priority="2787">
      <formula>ISERROR(M424)</formula>
    </cfRule>
  </conditionalFormatting>
  <conditionalFormatting sqref="P424:P427">
    <cfRule type="containsErrors" dxfId="2767" priority="2786">
      <formula>ISERROR(P424)</formula>
    </cfRule>
  </conditionalFormatting>
  <conditionalFormatting sqref="S424:S427">
    <cfRule type="containsErrors" dxfId="2766" priority="2785">
      <formula>ISERROR(S424)</formula>
    </cfRule>
  </conditionalFormatting>
  <conditionalFormatting sqref="V424">
    <cfRule type="containsErrors" dxfId="2765" priority="2784">
      <formula>ISERROR(V424)</formula>
    </cfRule>
  </conditionalFormatting>
  <conditionalFormatting sqref="Y424">
    <cfRule type="containsErrors" dxfId="2764" priority="2783">
      <formula>ISERROR(Y424)</formula>
    </cfRule>
  </conditionalFormatting>
  <conditionalFormatting sqref="AQ424:AQ427">
    <cfRule type="containsErrors" dxfId="2763" priority="2782">
      <formula>ISERROR(AQ424)</formula>
    </cfRule>
  </conditionalFormatting>
  <conditionalFormatting sqref="AB424">
    <cfRule type="containsErrors" dxfId="2762" priority="2781">
      <formula>ISERROR(AB424)</formula>
    </cfRule>
  </conditionalFormatting>
  <conditionalFormatting sqref="AE424">
    <cfRule type="containsErrors" dxfId="2761" priority="2780">
      <formula>ISERROR(AE424)</formula>
    </cfRule>
  </conditionalFormatting>
  <conditionalFormatting sqref="AH424">
    <cfRule type="containsErrors" dxfId="2760" priority="2779">
      <formula>ISERROR(AH424)</formula>
    </cfRule>
  </conditionalFormatting>
  <conditionalFormatting sqref="AK424">
    <cfRule type="containsErrors" dxfId="2759" priority="2778">
      <formula>ISERROR(AK424)</formula>
    </cfRule>
  </conditionalFormatting>
  <conditionalFormatting sqref="AN424">
    <cfRule type="containsErrors" dxfId="2758" priority="2777">
      <formula>ISERROR(AN424)</formula>
    </cfRule>
  </conditionalFormatting>
  <conditionalFormatting sqref="G428:G431">
    <cfRule type="containsErrors" dxfId="2757" priority="2776">
      <formula>ISERROR(G428)</formula>
    </cfRule>
  </conditionalFormatting>
  <conditionalFormatting sqref="J428">
    <cfRule type="containsErrors" dxfId="2756" priority="2775">
      <formula>ISERROR(J428)</formula>
    </cfRule>
  </conditionalFormatting>
  <conditionalFormatting sqref="M428">
    <cfRule type="containsErrors" dxfId="2755" priority="2774">
      <formula>ISERROR(M428)</formula>
    </cfRule>
  </conditionalFormatting>
  <conditionalFormatting sqref="P428">
    <cfRule type="containsErrors" dxfId="2754" priority="2773">
      <formula>ISERROR(P428)</formula>
    </cfRule>
  </conditionalFormatting>
  <conditionalFormatting sqref="S428">
    <cfRule type="containsErrors" dxfId="2753" priority="2772">
      <formula>ISERROR(S428)</formula>
    </cfRule>
  </conditionalFormatting>
  <conditionalFormatting sqref="V428">
    <cfRule type="containsErrors" dxfId="2752" priority="2771">
      <formula>ISERROR(V428)</formula>
    </cfRule>
  </conditionalFormatting>
  <conditionalFormatting sqref="Y428">
    <cfRule type="containsErrors" dxfId="2751" priority="2770">
      <formula>ISERROR(Y428)</formula>
    </cfRule>
  </conditionalFormatting>
  <conditionalFormatting sqref="AQ428:AQ431">
    <cfRule type="containsErrors" dxfId="2750" priority="2769">
      <formula>ISERROR(AQ428)</formula>
    </cfRule>
  </conditionalFormatting>
  <conditionalFormatting sqref="AB428">
    <cfRule type="containsErrors" dxfId="2749" priority="2768">
      <formula>ISERROR(AB428)</formula>
    </cfRule>
  </conditionalFormatting>
  <conditionalFormatting sqref="AE428">
    <cfRule type="containsErrors" dxfId="2748" priority="2767">
      <formula>ISERROR(AE428)</formula>
    </cfRule>
  </conditionalFormatting>
  <conditionalFormatting sqref="AH428">
    <cfRule type="containsErrors" dxfId="2747" priority="2766">
      <formula>ISERROR(AH428)</formula>
    </cfRule>
  </conditionalFormatting>
  <conditionalFormatting sqref="AK428">
    <cfRule type="containsErrors" dxfId="2746" priority="2765">
      <formula>ISERROR(AK428)</formula>
    </cfRule>
  </conditionalFormatting>
  <conditionalFormatting sqref="AN428:AN431">
    <cfRule type="containsErrors" dxfId="2745" priority="2764">
      <formula>ISERROR(AN428)</formula>
    </cfRule>
  </conditionalFormatting>
  <conditionalFormatting sqref="G432:G435">
    <cfRule type="containsErrors" dxfId="2744" priority="2763">
      <formula>ISERROR(G432)</formula>
    </cfRule>
  </conditionalFormatting>
  <conditionalFormatting sqref="J432">
    <cfRule type="containsErrors" dxfId="2743" priority="2762">
      <formula>ISERROR(J432)</formula>
    </cfRule>
  </conditionalFormatting>
  <conditionalFormatting sqref="M432">
    <cfRule type="containsErrors" dxfId="2742" priority="2761">
      <formula>ISERROR(M432)</formula>
    </cfRule>
  </conditionalFormatting>
  <conditionalFormatting sqref="P432">
    <cfRule type="containsErrors" dxfId="2741" priority="2760">
      <formula>ISERROR(P432)</formula>
    </cfRule>
  </conditionalFormatting>
  <conditionalFormatting sqref="AE436:AE439">
    <cfRule type="containsErrors" dxfId="2740" priority="2741">
      <formula>ISERROR(AE436)</formula>
    </cfRule>
  </conditionalFormatting>
  <conditionalFormatting sqref="AH436:AH439">
    <cfRule type="containsErrors" dxfId="2739" priority="2740">
      <formula>ISERROR(AH436)</formula>
    </cfRule>
  </conditionalFormatting>
  <conditionalFormatting sqref="AK436">
    <cfRule type="containsErrors" dxfId="2738" priority="2739">
      <formula>ISERROR(AK436)</formula>
    </cfRule>
  </conditionalFormatting>
  <conditionalFormatting sqref="AN436">
    <cfRule type="containsErrors" dxfId="2737" priority="2738">
      <formula>ISERROR(AN436)</formula>
    </cfRule>
  </conditionalFormatting>
  <conditionalFormatting sqref="G440:G443">
    <cfRule type="containsErrors" dxfId="2736" priority="2737">
      <formula>ISERROR(G440)</formula>
    </cfRule>
  </conditionalFormatting>
  <conditionalFormatting sqref="J440">
    <cfRule type="containsErrors" dxfId="2735" priority="2736">
      <formula>ISERROR(J440)</formula>
    </cfRule>
  </conditionalFormatting>
  <conditionalFormatting sqref="M440">
    <cfRule type="containsErrors" dxfId="2734" priority="2735">
      <formula>ISERROR(M440)</formula>
    </cfRule>
  </conditionalFormatting>
  <conditionalFormatting sqref="P440">
    <cfRule type="containsErrors" dxfId="2733" priority="2734">
      <formula>ISERROR(P440)</formula>
    </cfRule>
  </conditionalFormatting>
  <conditionalFormatting sqref="S440">
    <cfRule type="containsErrors" dxfId="2732" priority="2733">
      <formula>ISERROR(S440)</formula>
    </cfRule>
  </conditionalFormatting>
  <conditionalFormatting sqref="V440">
    <cfRule type="containsErrors" dxfId="2731" priority="2732">
      <formula>ISERROR(V440)</formula>
    </cfRule>
  </conditionalFormatting>
  <conditionalFormatting sqref="Y440">
    <cfRule type="containsErrors" dxfId="2730" priority="2731">
      <formula>ISERROR(Y440)</formula>
    </cfRule>
  </conditionalFormatting>
  <conditionalFormatting sqref="AQ440:AQ443">
    <cfRule type="containsErrors" dxfId="2729" priority="2730">
      <formula>ISERROR(AQ440)</formula>
    </cfRule>
  </conditionalFormatting>
  <conditionalFormatting sqref="AB440">
    <cfRule type="containsErrors" dxfId="2728" priority="2729">
      <formula>ISERROR(AB440)</formula>
    </cfRule>
  </conditionalFormatting>
  <conditionalFormatting sqref="AE440:AE443">
    <cfRule type="containsErrors" dxfId="2727" priority="2728">
      <formula>ISERROR(AE440)</formula>
    </cfRule>
  </conditionalFormatting>
  <conditionalFormatting sqref="AH440">
    <cfRule type="containsErrors" dxfId="2726" priority="2727">
      <formula>ISERROR(AH440)</formula>
    </cfRule>
  </conditionalFormatting>
  <conditionalFormatting sqref="AK440">
    <cfRule type="containsErrors" dxfId="2725" priority="2726">
      <formula>ISERROR(AK440)</formula>
    </cfRule>
  </conditionalFormatting>
  <conditionalFormatting sqref="AN440">
    <cfRule type="containsErrors" dxfId="2724" priority="2725">
      <formula>ISERROR(AN440)</formula>
    </cfRule>
  </conditionalFormatting>
  <conditionalFormatting sqref="G444:G447">
    <cfRule type="containsErrors" dxfId="2723" priority="2724">
      <formula>ISERROR(G444)</formula>
    </cfRule>
  </conditionalFormatting>
  <conditionalFormatting sqref="J444">
    <cfRule type="containsErrors" dxfId="2722" priority="2723">
      <formula>ISERROR(J444)</formula>
    </cfRule>
  </conditionalFormatting>
  <conditionalFormatting sqref="M444">
    <cfRule type="containsErrors" dxfId="2721" priority="2722">
      <formula>ISERROR(M444)</formula>
    </cfRule>
  </conditionalFormatting>
  <conditionalFormatting sqref="P444">
    <cfRule type="containsErrors" dxfId="2720" priority="2721">
      <formula>ISERROR(P444)</formula>
    </cfRule>
  </conditionalFormatting>
  <conditionalFormatting sqref="S444">
    <cfRule type="containsErrors" dxfId="2719" priority="2720">
      <formula>ISERROR(S444)</formula>
    </cfRule>
  </conditionalFormatting>
  <conditionalFormatting sqref="V444">
    <cfRule type="containsErrors" dxfId="2718" priority="2719">
      <formula>ISERROR(V444)</formula>
    </cfRule>
  </conditionalFormatting>
  <conditionalFormatting sqref="Y444">
    <cfRule type="containsErrors" dxfId="2717" priority="2718">
      <formula>ISERROR(Y444)</formula>
    </cfRule>
  </conditionalFormatting>
  <conditionalFormatting sqref="AQ444:AQ447">
    <cfRule type="containsErrors" dxfId="2716" priority="2717">
      <formula>ISERROR(AQ444)</formula>
    </cfRule>
  </conditionalFormatting>
  <conditionalFormatting sqref="AB444">
    <cfRule type="containsErrors" dxfId="2715" priority="2716">
      <formula>ISERROR(AB444)</formula>
    </cfRule>
  </conditionalFormatting>
  <conditionalFormatting sqref="AE444:AE447">
    <cfRule type="containsErrors" dxfId="2714" priority="2715">
      <formula>ISERROR(AE444)</formula>
    </cfRule>
  </conditionalFormatting>
  <conditionalFormatting sqref="AH444">
    <cfRule type="containsErrors" dxfId="2713" priority="2714">
      <formula>ISERROR(AH444)</formula>
    </cfRule>
  </conditionalFormatting>
  <conditionalFormatting sqref="AK444">
    <cfRule type="containsErrors" dxfId="2712" priority="2713">
      <formula>ISERROR(AK444)</formula>
    </cfRule>
  </conditionalFormatting>
  <conditionalFormatting sqref="AN444:AN447">
    <cfRule type="containsErrors" dxfId="2711" priority="2712">
      <formula>ISERROR(AN444)</formula>
    </cfRule>
  </conditionalFormatting>
  <conditionalFormatting sqref="G448:G451">
    <cfRule type="containsErrors" dxfId="2710" priority="2711">
      <formula>ISERROR(G448)</formula>
    </cfRule>
  </conditionalFormatting>
  <conditionalFormatting sqref="J448">
    <cfRule type="containsErrors" dxfId="2709" priority="2710">
      <formula>ISERROR(J448)</formula>
    </cfRule>
  </conditionalFormatting>
  <conditionalFormatting sqref="M448">
    <cfRule type="containsErrors" dxfId="2708" priority="2709">
      <formula>ISERROR(M448)</formula>
    </cfRule>
  </conditionalFormatting>
  <conditionalFormatting sqref="P448">
    <cfRule type="containsErrors" dxfId="2707" priority="2708">
      <formula>ISERROR(P448)</formula>
    </cfRule>
  </conditionalFormatting>
  <conditionalFormatting sqref="S448">
    <cfRule type="containsErrors" dxfId="2706" priority="2707">
      <formula>ISERROR(S448)</formula>
    </cfRule>
  </conditionalFormatting>
  <conditionalFormatting sqref="V448">
    <cfRule type="containsErrors" dxfId="2705" priority="2706">
      <formula>ISERROR(V448)</formula>
    </cfRule>
  </conditionalFormatting>
  <conditionalFormatting sqref="Y448">
    <cfRule type="containsErrors" dxfId="2704" priority="2705">
      <formula>ISERROR(Y448)</formula>
    </cfRule>
  </conditionalFormatting>
  <conditionalFormatting sqref="AQ448:AQ451">
    <cfRule type="containsErrors" dxfId="2703" priority="2704">
      <formula>ISERROR(AQ448)</formula>
    </cfRule>
  </conditionalFormatting>
  <conditionalFormatting sqref="AB448">
    <cfRule type="containsErrors" dxfId="2702" priority="2703">
      <formula>ISERROR(AB448)</formula>
    </cfRule>
  </conditionalFormatting>
  <conditionalFormatting sqref="AE448:AE451">
    <cfRule type="containsErrors" dxfId="2701" priority="2702">
      <formula>ISERROR(AE448)</formula>
    </cfRule>
  </conditionalFormatting>
  <conditionalFormatting sqref="AH448">
    <cfRule type="containsErrors" dxfId="2700" priority="2701">
      <formula>ISERROR(AH448)</formula>
    </cfRule>
  </conditionalFormatting>
  <conditionalFormatting sqref="AK448">
    <cfRule type="containsErrors" dxfId="2699" priority="2700">
      <formula>ISERROR(AK448)</formula>
    </cfRule>
  </conditionalFormatting>
  <conditionalFormatting sqref="AN448:AN451">
    <cfRule type="containsErrors" dxfId="2698" priority="2699">
      <formula>ISERROR(AN448)</formula>
    </cfRule>
  </conditionalFormatting>
  <conditionalFormatting sqref="J429:J431">
    <cfRule type="containsErrors" dxfId="2697" priority="2698">
      <formula>ISERROR(J429)</formula>
    </cfRule>
  </conditionalFormatting>
  <conditionalFormatting sqref="M429:M431">
    <cfRule type="containsErrors" dxfId="2696" priority="2697">
      <formula>ISERROR(M429)</formula>
    </cfRule>
  </conditionalFormatting>
  <conditionalFormatting sqref="P429:P431">
    <cfRule type="containsErrors" dxfId="2695" priority="2696">
      <formula>ISERROR(P429)</formula>
    </cfRule>
  </conditionalFormatting>
  <conditionalFormatting sqref="S429:S431">
    <cfRule type="containsErrors" dxfId="2694" priority="2695">
      <formula>ISERROR(S429)</formula>
    </cfRule>
  </conditionalFormatting>
  <conditionalFormatting sqref="AE429:AE431">
    <cfRule type="containsErrors" dxfId="2693" priority="2694">
      <formula>ISERROR(AE429)</formula>
    </cfRule>
  </conditionalFormatting>
  <conditionalFormatting sqref="AH429:AH431">
    <cfRule type="containsErrors" dxfId="2692" priority="2693">
      <formula>ISERROR(AH429)</formula>
    </cfRule>
  </conditionalFormatting>
  <conditionalFormatting sqref="AK429:AK431">
    <cfRule type="containsErrors" dxfId="2691" priority="2692">
      <formula>ISERROR(AK429)</formula>
    </cfRule>
  </conditionalFormatting>
  <conditionalFormatting sqref="J433:J435">
    <cfRule type="containsErrors" dxfId="2690" priority="2691">
      <formula>ISERROR(J433)</formula>
    </cfRule>
  </conditionalFormatting>
  <conditionalFormatting sqref="M433:M435">
    <cfRule type="containsErrors" dxfId="2689" priority="2690">
      <formula>ISERROR(M433)</formula>
    </cfRule>
  </conditionalFormatting>
  <conditionalFormatting sqref="P433:P435">
    <cfRule type="containsErrors" dxfId="2688" priority="2689">
      <formula>ISERROR(P433)</formula>
    </cfRule>
  </conditionalFormatting>
  <conditionalFormatting sqref="S433:S435">
    <cfRule type="containsErrors" dxfId="2687" priority="2688">
      <formula>ISERROR(S433)</formula>
    </cfRule>
  </conditionalFormatting>
  <conditionalFormatting sqref="AK433:AK435">
    <cfRule type="containsErrors" dxfId="2686" priority="2685">
      <formula>ISERROR(AK433)</formula>
    </cfRule>
  </conditionalFormatting>
  <conditionalFormatting sqref="AE433:AE435">
    <cfRule type="containsErrors" dxfId="2685" priority="2687">
      <formula>ISERROR(AE433)</formula>
    </cfRule>
  </conditionalFormatting>
  <conditionalFormatting sqref="AH433:AH435">
    <cfRule type="containsErrors" dxfId="2684" priority="2686">
      <formula>ISERROR(AH433)</formula>
    </cfRule>
  </conditionalFormatting>
  <conditionalFormatting sqref="J441:J443">
    <cfRule type="containsErrors" dxfId="2683" priority="2684">
      <formula>ISERROR(J441)</formula>
    </cfRule>
  </conditionalFormatting>
  <conditionalFormatting sqref="M441:M443">
    <cfRule type="containsErrors" dxfId="2682" priority="2683">
      <formula>ISERROR(M441)</formula>
    </cfRule>
  </conditionalFormatting>
  <conditionalFormatting sqref="P441:P443">
    <cfRule type="containsErrors" dxfId="2681" priority="2682">
      <formula>ISERROR(P441)</formula>
    </cfRule>
  </conditionalFormatting>
  <conditionalFormatting sqref="S441:S443">
    <cfRule type="containsErrors" dxfId="2680" priority="2681">
      <formula>ISERROR(S441)</formula>
    </cfRule>
  </conditionalFormatting>
  <conditionalFormatting sqref="AH441:AH443">
    <cfRule type="containsErrors" dxfId="2679" priority="2680">
      <formula>ISERROR(AH441)</formula>
    </cfRule>
  </conditionalFormatting>
  <conditionalFormatting sqref="J445:J447">
    <cfRule type="containsErrors" dxfId="2678" priority="2679">
      <formula>ISERROR(J445)</formula>
    </cfRule>
  </conditionalFormatting>
  <conditionalFormatting sqref="M445:M447">
    <cfRule type="containsErrors" dxfId="2677" priority="2678">
      <formula>ISERROR(M445)</formula>
    </cfRule>
  </conditionalFormatting>
  <conditionalFormatting sqref="P445:P447">
    <cfRule type="containsErrors" dxfId="2676" priority="2677">
      <formula>ISERROR(P445)</formula>
    </cfRule>
  </conditionalFormatting>
  <conditionalFormatting sqref="S445:S447">
    <cfRule type="containsErrors" dxfId="2675" priority="2676">
      <formula>ISERROR(S445)</formula>
    </cfRule>
  </conditionalFormatting>
  <conditionalFormatting sqref="AB445:AB447">
    <cfRule type="containsErrors" dxfId="2674" priority="2675">
      <formula>ISERROR(AB445)</formula>
    </cfRule>
  </conditionalFormatting>
  <conditionalFormatting sqref="AH445:AH447">
    <cfRule type="containsErrors" dxfId="2673" priority="2674">
      <formula>ISERROR(AH445)</formula>
    </cfRule>
  </conditionalFormatting>
  <conditionalFormatting sqref="J449:J451">
    <cfRule type="containsErrors" dxfId="2672" priority="2673">
      <formula>ISERROR(J449)</formula>
    </cfRule>
  </conditionalFormatting>
  <conditionalFormatting sqref="M449:M451">
    <cfRule type="containsErrors" dxfId="2671" priority="2672">
      <formula>ISERROR(M449)</formula>
    </cfRule>
  </conditionalFormatting>
  <conditionalFormatting sqref="P449:P451">
    <cfRule type="containsErrors" dxfId="2670" priority="2671">
      <formula>ISERROR(P449)</formula>
    </cfRule>
  </conditionalFormatting>
  <conditionalFormatting sqref="S449:S451">
    <cfRule type="containsErrors" dxfId="2669" priority="2670">
      <formula>ISERROR(S449)</formula>
    </cfRule>
  </conditionalFormatting>
  <conditionalFormatting sqref="V449:V451">
    <cfRule type="containsErrors" dxfId="2668" priority="2663">
      <formula>ISERROR(V449)</formula>
    </cfRule>
  </conditionalFormatting>
  <conditionalFormatting sqref="V425:V427">
    <cfRule type="containsErrors" dxfId="2667" priority="2669">
      <formula>ISERROR(V425)</formula>
    </cfRule>
  </conditionalFormatting>
  <conditionalFormatting sqref="V429:V431">
    <cfRule type="containsErrors" dxfId="2666" priority="2668">
      <formula>ISERROR(V429)</formula>
    </cfRule>
  </conditionalFormatting>
  <conditionalFormatting sqref="V433:V435">
    <cfRule type="containsErrors" dxfId="2665" priority="2667">
      <formula>ISERROR(V433)</formula>
    </cfRule>
  </conditionalFormatting>
  <conditionalFormatting sqref="V437:V439">
    <cfRule type="containsErrors" dxfId="2664" priority="2666">
      <formula>ISERROR(V437)</formula>
    </cfRule>
  </conditionalFormatting>
  <conditionalFormatting sqref="V441:V443">
    <cfRule type="containsErrors" dxfId="2663" priority="2665">
      <formula>ISERROR(V441)</formula>
    </cfRule>
  </conditionalFormatting>
  <conditionalFormatting sqref="V445:V447">
    <cfRule type="containsErrors" dxfId="2662" priority="2664">
      <formula>ISERROR(V445)</formula>
    </cfRule>
  </conditionalFormatting>
  <conditionalFormatting sqref="G234 G230:G232">
    <cfRule type="containsErrors" dxfId="2661" priority="2662">
      <formula>ISERROR(G230)</formula>
    </cfRule>
  </conditionalFormatting>
  <conditionalFormatting sqref="J230">
    <cfRule type="containsErrors" dxfId="2660" priority="2661">
      <formula>ISERROR(J230)</formula>
    </cfRule>
  </conditionalFormatting>
  <conditionalFormatting sqref="M230">
    <cfRule type="containsErrors" dxfId="2659" priority="2660">
      <formula>ISERROR(M230)</formula>
    </cfRule>
  </conditionalFormatting>
  <conditionalFormatting sqref="P230">
    <cfRule type="containsErrors" dxfId="2658" priority="2659">
      <formula>ISERROR(P230)</formula>
    </cfRule>
  </conditionalFormatting>
  <conditionalFormatting sqref="S230">
    <cfRule type="containsErrors" dxfId="2657" priority="2658">
      <formula>ISERROR(S230)</formula>
    </cfRule>
  </conditionalFormatting>
  <conditionalFormatting sqref="V230">
    <cfRule type="containsErrors" dxfId="2656" priority="2657">
      <formula>ISERROR(V230)</formula>
    </cfRule>
  </conditionalFormatting>
  <conditionalFormatting sqref="Y230">
    <cfRule type="containsErrors" dxfId="2655" priority="2656">
      <formula>ISERROR(Y230)</formula>
    </cfRule>
  </conditionalFormatting>
  <conditionalFormatting sqref="AQ234 AQ230:AQ232">
    <cfRule type="containsErrors" dxfId="2654" priority="2655">
      <formula>ISERROR(AQ230)</formula>
    </cfRule>
  </conditionalFormatting>
  <conditionalFormatting sqref="AB230">
    <cfRule type="containsErrors" dxfId="2653" priority="2654">
      <formula>ISERROR(AB230)</formula>
    </cfRule>
  </conditionalFormatting>
  <conditionalFormatting sqref="AE230">
    <cfRule type="containsErrors" dxfId="2652" priority="2653">
      <formula>ISERROR(AE230)</formula>
    </cfRule>
  </conditionalFormatting>
  <conditionalFormatting sqref="AH230">
    <cfRule type="containsErrors" dxfId="2651" priority="2652">
      <formula>ISERROR(AH230)</formula>
    </cfRule>
  </conditionalFormatting>
  <conditionalFormatting sqref="AK230">
    <cfRule type="containsErrors" dxfId="2650" priority="2651">
      <formula>ISERROR(AK230)</formula>
    </cfRule>
  </conditionalFormatting>
  <conditionalFormatting sqref="AN230">
    <cfRule type="containsErrors" dxfId="2649" priority="2650">
      <formula>ISERROR(AN230)</formula>
    </cfRule>
  </conditionalFormatting>
  <conditionalFormatting sqref="AQ233">
    <cfRule type="containsErrors" dxfId="2648" priority="2649">
      <formula>ISERROR(AQ233)</formula>
    </cfRule>
  </conditionalFormatting>
  <conditionalFormatting sqref="G233">
    <cfRule type="containsErrors" dxfId="2647" priority="2648">
      <formula>ISERROR(G233)</formula>
    </cfRule>
  </conditionalFormatting>
  <conditionalFormatting sqref="M150">
    <cfRule type="containsErrors" dxfId="2646" priority="2645">
      <formula>ISERROR(M150)</formula>
    </cfRule>
  </conditionalFormatting>
  <conditionalFormatting sqref="G154 G150:G152">
    <cfRule type="containsErrors" dxfId="2645" priority="2647">
      <formula>ISERROR(G150)</formula>
    </cfRule>
  </conditionalFormatting>
  <conditionalFormatting sqref="J150">
    <cfRule type="containsErrors" dxfId="2644" priority="2646">
      <formula>ISERROR(J150)</formula>
    </cfRule>
  </conditionalFormatting>
  <conditionalFormatting sqref="P150">
    <cfRule type="containsErrors" dxfId="2643" priority="2644">
      <formula>ISERROR(P150)</formula>
    </cfRule>
  </conditionalFormatting>
  <conditionalFormatting sqref="S150">
    <cfRule type="containsErrors" dxfId="2642" priority="2643">
      <formula>ISERROR(S150)</formula>
    </cfRule>
  </conditionalFormatting>
  <conditionalFormatting sqref="V150">
    <cfRule type="containsErrors" dxfId="2641" priority="2642">
      <formula>ISERROR(V150)</formula>
    </cfRule>
  </conditionalFormatting>
  <conditionalFormatting sqref="Y150">
    <cfRule type="containsErrors" dxfId="2640" priority="2641">
      <formula>ISERROR(Y150)</formula>
    </cfRule>
  </conditionalFormatting>
  <conditionalFormatting sqref="AQ154 AQ150:AQ152">
    <cfRule type="containsErrors" dxfId="2639" priority="2640">
      <formula>ISERROR(AQ150)</formula>
    </cfRule>
  </conditionalFormatting>
  <conditionalFormatting sqref="AB150">
    <cfRule type="containsErrors" dxfId="2638" priority="2639">
      <formula>ISERROR(AB150)</formula>
    </cfRule>
  </conditionalFormatting>
  <conditionalFormatting sqref="AE150">
    <cfRule type="containsErrors" dxfId="2637" priority="2638">
      <formula>ISERROR(AE150)</formula>
    </cfRule>
  </conditionalFormatting>
  <conditionalFormatting sqref="AH150">
    <cfRule type="containsErrors" dxfId="2636" priority="2637">
      <formula>ISERROR(AH150)</formula>
    </cfRule>
  </conditionalFormatting>
  <conditionalFormatting sqref="AK150">
    <cfRule type="containsErrors" dxfId="2635" priority="2636">
      <formula>ISERROR(AK150)</formula>
    </cfRule>
  </conditionalFormatting>
  <conditionalFormatting sqref="AN150">
    <cfRule type="containsErrors" dxfId="2634" priority="2635">
      <formula>ISERROR(AN150)</formula>
    </cfRule>
  </conditionalFormatting>
  <conditionalFormatting sqref="AQ153">
    <cfRule type="containsErrors" dxfId="2633" priority="2634">
      <formula>ISERROR(AQ153)</formula>
    </cfRule>
  </conditionalFormatting>
  <conditionalFormatting sqref="G153">
    <cfRule type="containsErrors" dxfId="2632" priority="2633">
      <formula>ISERROR(G153)</formula>
    </cfRule>
  </conditionalFormatting>
  <conditionalFormatting sqref="G169 G165:G167">
    <cfRule type="containsErrors" dxfId="2631" priority="2632">
      <formula>ISERROR(G165)</formula>
    </cfRule>
  </conditionalFormatting>
  <conditionalFormatting sqref="J165">
    <cfRule type="containsErrors" dxfId="2630" priority="2631">
      <formula>ISERROR(J165)</formula>
    </cfRule>
  </conditionalFormatting>
  <conditionalFormatting sqref="M165">
    <cfRule type="containsErrors" dxfId="2629" priority="2630">
      <formula>ISERROR(M165)</formula>
    </cfRule>
  </conditionalFormatting>
  <conditionalFormatting sqref="P165">
    <cfRule type="containsErrors" dxfId="2628" priority="2629">
      <formula>ISERROR(P165)</formula>
    </cfRule>
  </conditionalFormatting>
  <conditionalFormatting sqref="S165">
    <cfRule type="containsErrors" dxfId="2627" priority="2628">
      <formula>ISERROR(S165)</formula>
    </cfRule>
  </conditionalFormatting>
  <conditionalFormatting sqref="V165">
    <cfRule type="containsErrors" dxfId="2626" priority="2627">
      <formula>ISERROR(V165)</formula>
    </cfRule>
  </conditionalFormatting>
  <conditionalFormatting sqref="Y165">
    <cfRule type="containsErrors" dxfId="2625" priority="2626">
      <formula>ISERROR(Y165)</formula>
    </cfRule>
  </conditionalFormatting>
  <conditionalFormatting sqref="AQ169 AQ165:AQ167">
    <cfRule type="containsErrors" dxfId="2624" priority="2625">
      <formula>ISERROR(AQ165)</formula>
    </cfRule>
  </conditionalFormatting>
  <conditionalFormatting sqref="AB165">
    <cfRule type="containsErrors" dxfId="2623" priority="2624">
      <formula>ISERROR(AB165)</formula>
    </cfRule>
  </conditionalFormatting>
  <conditionalFormatting sqref="AE165">
    <cfRule type="containsErrors" dxfId="2622" priority="2623">
      <formula>ISERROR(AE165)</formula>
    </cfRule>
  </conditionalFormatting>
  <conditionalFormatting sqref="AH165">
    <cfRule type="containsErrors" dxfId="2621" priority="2622">
      <formula>ISERROR(AH165)</formula>
    </cfRule>
  </conditionalFormatting>
  <conditionalFormatting sqref="AK165">
    <cfRule type="containsErrors" dxfId="2620" priority="2621">
      <formula>ISERROR(AK165)</formula>
    </cfRule>
  </conditionalFormatting>
  <conditionalFormatting sqref="AN165">
    <cfRule type="containsErrors" dxfId="2619" priority="2620">
      <formula>ISERROR(AN165)</formula>
    </cfRule>
  </conditionalFormatting>
  <conditionalFormatting sqref="AQ168">
    <cfRule type="containsErrors" dxfId="2618" priority="2619">
      <formula>ISERROR(AQ168)</formula>
    </cfRule>
  </conditionalFormatting>
  <conditionalFormatting sqref="G168">
    <cfRule type="containsErrors" dxfId="2617" priority="2618">
      <formula>ISERROR(G168)</formula>
    </cfRule>
  </conditionalFormatting>
  <conditionalFormatting sqref="G189 G185:G187">
    <cfRule type="containsErrors" dxfId="2616" priority="2617">
      <formula>ISERROR(G185)</formula>
    </cfRule>
  </conditionalFormatting>
  <conditionalFormatting sqref="J185">
    <cfRule type="containsErrors" dxfId="2615" priority="2616">
      <formula>ISERROR(J185)</formula>
    </cfRule>
  </conditionalFormatting>
  <conditionalFormatting sqref="M185">
    <cfRule type="containsErrors" dxfId="2614" priority="2615">
      <formula>ISERROR(M185)</formula>
    </cfRule>
  </conditionalFormatting>
  <conditionalFormatting sqref="P185">
    <cfRule type="containsErrors" dxfId="2613" priority="2614">
      <formula>ISERROR(P185)</formula>
    </cfRule>
  </conditionalFormatting>
  <conditionalFormatting sqref="S185">
    <cfRule type="containsErrors" dxfId="2612" priority="2613">
      <formula>ISERROR(S185)</formula>
    </cfRule>
  </conditionalFormatting>
  <conditionalFormatting sqref="V185">
    <cfRule type="containsErrors" dxfId="2611" priority="2612">
      <formula>ISERROR(V185)</formula>
    </cfRule>
  </conditionalFormatting>
  <conditionalFormatting sqref="Y185">
    <cfRule type="containsErrors" dxfId="2610" priority="2611">
      <formula>ISERROR(Y185)</formula>
    </cfRule>
  </conditionalFormatting>
  <conditionalFormatting sqref="AQ189 AQ185:AQ187">
    <cfRule type="containsErrors" dxfId="2609" priority="2610">
      <formula>ISERROR(AQ185)</formula>
    </cfRule>
  </conditionalFormatting>
  <conditionalFormatting sqref="AB185">
    <cfRule type="containsErrors" dxfId="2608" priority="2609">
      <formula>ISERROR(AB185)</formula>
    </cfRule>
  </conditionalFormatting>
  <conditionalFormatting sqref="AE185">
    <cfRule type="containsErrors" dxfId="2607" priority="2608">
      <formula>ISERROR(AE185)</formula>
    </cfRule>
  </conditionalFormatting>
  <conditionalFormatting sqref="AH185">
    <cfRule type="containsErrors" dxfId="2606" priority="2607">
      <formula>ISERROR(AH185)</formula>
    </cfRule>
  </conditionalFormatting>
  <conditionalFormatting sqref="AK185">
    <cfRule type="containsErrors" dxfId="2605" priority="2606">
      <formula>ISERROR(AK185)</formula>
    </cfRule>
  </conditionalFormatting>
  <conditionalFormatting sqref="AN185">
    <cfRule type="containsErrors" dxfId="2604" priority="2605">
      <formula>ISERROR(AN185)</formula>
    </cfRule>
  </conditionalFormatting>
  <conditionalFormatting sqref="AQ188">
    <cfRule type="containsErrors" dxfId="2603" priority="2604">
      <formula>ISERROR(AQ188)</formula>
    </cfRule>
  </conditionalFormatting>
  <conditionalFormatting sqref="G188">
    <cfRule type="containsErrors" dxfId="2602" priority="2603">
      <formula>ISERROR(G188)</formula>
    </cfRule>
  </conditionalFormatting>
  <conditionalFormatting sqref="AN220">
    <cfRule type="containsErrors" dxfId="2601" priority="2590">
      <formula>ISERROR(AN220)</formula>
    </cfRule>
  </conditionalFormatting>
  <conditionalFormatting sqref="G220:G222 G224">
    <cfRule type="containsErrors" dxfId="2600" priority="2602">
      <formula>ISERROR(G220)</formula>
    </cfRule>
  </conditionalFormatting>
  <conditionalFormatting sqref="J220">
    <cfRule type="containsErrors" dxfId="2599" priority="2601">
      <formula>ISERROR(J220)</formula>
    </cfRule>
  </conditionalFormatting>
  <conditionalFormatting sqref="M220">
    <cfRule type="containsErrors" dxfId="2598" priority="2600">
      <formula>ISERROR(M220)</formula>
    </cfRule>
  </conditionalFormatting>
  <conditionalFormatting sqref="P220">
    <cfRule type="containsErrors" dxfId="2597" priority="2599">
      <formula>ISERROR(P220)</formula>
    </cfRule>
  </conditionalFormatting>
  <conditionalFormatting sqref="S220">
    <cfRule type="containsErrors" dxfId="2596" priority="2598">
      <formula>ISERROR(S220)</formula>
    </cfRule>
  </conditionalFormatting>
  <conditionalFormatting sqref="V220">
    <cfRule type="containsErrors" dxfId="2595" priority="2597">
      <formula>ISERROR(V220)</formula>
    </cfRule>
  </conditionalFormatting>
  <conditionalFormatting sqref="Y220">
    <cfRule type="containsErrors" dxfId="2594" priority="2596">
      <formula>ISERROR(Y220)</formula>
    </cfRule>
  </conditionalFormatting>
  <conditionalFormatting sqref="AQ220:AQ222 AQ224">
    <cfRule type="containsErrors" dxfId="2593" priority="2595">
      <formula>ISERROR(AQ220)</formula>
    </cfRule>
  </conditionalFormatting>
  <conditionalFormatting sqref="AB220">
    <cfRule type="containsErrors" dxfId="2592" priority="2594">
      <formula>ISERROR(AB220)</formula>
    </cfRule>
  </conditionalFormatting>
  <conditionalFormatting sqref="AE220">
    <cfRule type="containsErrors" dxfId="2591" priority="2593">
      <formula>ISERROR(AE220)</formula>
    </cfRule>
  </conditionalFormatting>
  <conditionalFormatting sqref="AH220">
    <cfRule type="containsErrors" dxfId="2590" priority="2592">
      <formula>ISERROR(AH220)</formula>
    </cfRule>
  </conditionalFormatting>
  <conditionalFormatting sqref="AK220">
    <cfRule type="containsErrors" dxfId="2589" priority="2591">
      <formula>ISERROR(AK220)</formula>
    </cfRule>
  </conditionalFormatting>
  <conditionalFormatting sqref="AQ223">
    <cfRule type="containsErrors" dxfId="2588" priority="2589">
      <formula>ISERROR(AQ223)</formula>
    </cfRule>
  </conditionalFormatting>
  <conditionalFormatting sqref="G223">
    <cfRule type="containsErrors" dxfId="2587" priority="2588">
      <formula>ISERROR(G223)</formula>
    </cfRule>
  </conditionalFormatting>
  <conditionalFormatting sqref="AN425:AN427">
    <cfRule type="containsErrors" dxfId="2586" priority="2566">
      <formula>ISERROR(AN425)</formula>
    </cfRule>
  </conditionalFormatting>
  <conditionalFormatting sqref="AB449:AB451">
    <cfRule type="containsErrors" dxfId="2585" priority="2565">
      <formula>ISERROR(AB449)</formula>
    </cfRule>
  </conditionalFormatting>
  <conditionalFormatting sqref="AB441:AB443">
    <cfRule type="containsErrors" dxfId="2584" priority="2564">
      <formula>ISERROR(AB441)</formula>
    </cfRule>
  </conditionalFormatting>
  <conditionalFormatting sqref="AB437:AB439">
    <cfRule type="containsErrors" dxfId="2583" priority="2563">
      <formula>ISERROR(AB437)</formula>
    </cfRule>
  </conditionalFormatting>
  <conditionalFormatting sqref="AB433:AB435">
    <cfRule type="containsErrors" dxfId="2582" priority="2562">
      <formula>ISERROR(AB433)</formula>
    </cfRule>
  </conditionalFormatting>
  <conditionalFormatting sqref="AB429:AB431">
    <cfRule type="containsErrors" dxfId="2581" priority="2561">
      <formula>ISERROR(AB429)</formula>
    </cfRule>
  </conditionalFormatting>
  <conditionalFormatting sqref="A646:P655">
    <cfRule type="containsErrors" dxfId="2580" priority="2560">
      <formula>ISERROR(A646)</formula>
    </cfRule>
  </conditionalFormatting>
  <conditionalFormatting sqref="AH449:AH451">
    <cfRule type="containsErrors" dxfId="2579" priority="2559">
      <formula>ISERROR(AH449)</formula>
    </cfRule>
  </conditionalFormatting>
  <conditionalFormatting sqref="G174 G170:G172">
    <cfRule type="containsErrors" dxfId="2578" priority="2558">
      <formula>ISERROR(G170)</formula>
    </cfRule>
  </conditionalFormatting>
  <conditionalFormatting sqref="J170">
    <cfRule type="containsErrors" dxfId="2577" priority="2557">
      <formula>ISERROR(J170)</formula>
    </cfRule>
  </conditionalFormatting>
  <conditionalFormatting sqref="M170">
    <cfRule type="containsErrors" dxfId="2576" priority="2556">
      <formula>ISERROR(M170)</formula>
    </cfRule>
  </conditionalFormatting>
  <conditionalFormatting sqref="P170">
    <cfRule type="containsErrors" dxfId="2575" priority="2555">
      <formula>ISERROR(P170)</formula>
    </cfRule>
  </conditionalFormatting>
  <conditionalFormatting sqref="S170">
    <cfRule type="containsErrors" dxfId="2574" priority="2554">
      <formula>ISERROR(S170)</formula>
    </cfRule>
  </conditionalFormatting>
  <conditionalFormatting sqref="V170">
    <cfRule type="containsErrors" dxfId="2573" priority="2553">
      <formula>ISERROR(V170)</formula>
    </cfRule>
  </conditionalFormatting>
  <conditionalFormatting sqref="Y170">
    <cfRule type="containsErrors" dxfId="2572" priority="2552">
      <formula>ISERROR(Y170)</formula>
    </cfRule>
  </conditionalFormatting>
  <conditionalFormatting sqref="AQ174 AQ170:AQ172">
    <cfRule type="containsErrors" dxfId="2571" priority="2551">
      <formula>ISERROR(AQ170)</formula>
    </cfRule>
  </conditionalFormatting>
  <conditionalFormatting sqref="AB170">
    <cfRule type="containsErrors" dxfId="2570" priority="2550">
      <formula>ISERROR(AB170)</formula>
    </cfRule>
  </conditionalFormatting>
  <conditionalFormatting sqref="AE170">
    <cfRule type="containsErrors" dxfId="2569" priority="2549">
      <formula>ISERROR(AE170)</formula>
    </cfRule>
  </conditionalFormatting>
  <conditionalFormatting sqref="AH170">
    <cfRule type="containsErrors" dxfId="2568" priority="2548">
      <formula>ISERROR(AH170)</formula>
    </cfRule>
  </conditionalFormatting>
  <conditionalFormatting sqref="AK170">
    <cfRule type="containsErrors" dxfId="2567" priority="2547">
      <formula>ISERROR(AK170)</formula>
    </cfRule>
  </conditionalFormatting>
  <conditionalFormatting sqref="AN170">
    <cfRule type="containsErrors" dxfId="2566" priority="2546">
      <formula>ISERROR(AN170)</formula>
    </cfRule>
  </conditionalFormatting>
  <conditionalFormatting sqref="AQ173">
    <cfRule type="containsErrors" dxfId="2565" priority="2545">
      <formula>ISERROR(AQ173)</formula>
    </cfRule>
  </conditionalFormatting>
  <conditionalFormatting sqref="S612">
    <cfRule type="containsErrors" dxfId="2564" priority="2587">
      <formula>ISERROR(S612)</formula>
    </cfRule>
  </conditionalFormatting>
  <conditionalFormatting sqref="S85">
    <cfRule type="containsErrors" dxfId="2563" priority="2586">
      <formula>ISERROR(S85)</formula>
    </cfRule>
  </conditionalFormatting>
  <conditionalFormatting sqref="V85">
    <cfRule type="containsErrors" dxfId="2562" priority="2585">
      <formula>ISERROR(V85)</formula>
    </cfRule>
  </conditionalFormatting>
  <conditionalFormatting sqref="Y85">
    <cfRule type="containsErrors" dxfId="2561" priority="2584">
      <formula>ISERROR(Y85)</formula>
    </cfRule>
  </conditionalFormatting>
  <conditionalFormatting sqref="AB85">
    <cfRule type="containsErrors" dxfId="2560" priority="2583">
      <formula>ISERROR(AB85)</formula>
    </cfRule>
  </conditionalFormatting>
  <conditionalFormatting sqref="AE85">
    <cfRule type="containsErrors" dxfId="2559" priority="2582">
      <formula>ISERROR(AE85)</formula>
    </cfRule>
  </conditionalFormatting>
  <conditionalFormatting sqref="AH85">
    <cfRule type="containsErrors" dxfId="2558" priority="2581">
      <formula>ISERROR(AH85)</formula>
    </cfRule>
  </conditionalFormatting>
  <conditionalFormatting sqref="AK85">
    <cfRule type="containsErrors" dxfId="2557" priority="2580">
      <formula>ISERROR(AK85)</formula>
    </cfRule>
  </conditionalFormatting>
  <conditionalFormatting sqref="AN85">
    <cfRule type="containsErrors" dxfId="2556" priority="2579">
      <formula>ISERROR(AN85)</formula>
    </cfRule>
  </conditionalFormatting>
  <conditionalFormatting sqref="V90">
    <cfRule type="containsErrors" dxfId="2555" priority="2578">
      <formula>ISERROR(V90)</formula>
    </cfRule>
  </conditionalFormatting>
  <conditionalFormatting sqref="Y449:Y451">
    <cfRule type="containsErrors" dxfId="2554" priority="2577">
      <formula>ISERROR(Y449)</formula>
    </cfRule>
  </conditionalFormatting>
  <conditionalFormatting sqref="Y445:Y447">
    <cfRule type="containsErrors" dxfId="2553" priority="2576">
      <formula>ISERROR(Y445)</formula>
    </cfRule>
  </conditionalFormatting>
  <conditionalFormatting sqref="Y441:Y443">
    <cfRule type="containsErrors" dxfId="2552" priority="2575">
      <formula>ISERROR(Y441)</formula>
    </cfRule>
  </conditionalFormatting>
  <conditionalFormatting sqref="Y437:Y439">
    <cfRule type="containsErrors" dxfId="2551" priority="2574">
      <formula>ISERROR(Y437)</formula>
    </cfRule>
  </conditionalFormatting>
  <conditionalFormatting sqref="Y433:Y435">
    <cfRule type="containsErrors" dxfId="2550" priority="2573">
      <formula>ISERROR(Y433)</formula>
    </cfRule>
  </conditionalFormatting>
  <conditionalFormatting sqref="Y429:Y431">
    <cfRule type="containsErrors" dxfId="2549" priority="2572">
      <formula>ISERROR(Y429)</formula>
    </cfRule>
  </conditionalFormatting>
  <conditionalFormatting sqref="Y425:Y427">
    <cfRule type="containsErrors" dxfId="2548" priority="2571">
      <formula>ISERROR(Y425)</formula>
    </cfRule>
  </conditionalFormatting>
  <conditionalFormatting sqref="AB425:AB427">
    <cfRule type="containsErrors" dxfId="2547" priority="2570">
      <formula>ISERROR(AB425)</formula>
    </cfRule>
  </conditionalFormatting>
  <conditionalFormatting sqref="AE425:AE427">
    <cfRule type="containsErrors" dxfId="2546" priority="2569">
      <formula>ISERROR(AE425)</formula>
    </cfRule>
  </conditionalFormatting>
  <conditionalFormatting sqref="AH425:AH427">
    <cfRule type="containsErrors" dxfId="2545" priority="2568">
      <formula>ISERROR(AH425)</formula>
    </cfRule>
  </conditionalFormatting>
  <conditionalFormatting sqref="AK425:AK427">
    <cfRule type="containsErrors" dxfId="2544" priority="2567">
      <formula>ISERROR(AK425)</formula>
    </cfRule>
  </conditionalFormatting>
  <conditionalFormatting sqref="AQ108">
    <cfRule type="containsErrors" dxfId="2543" priority="2517">
      <formula>ISERROR(AQ108)</formula>
    </cfRule>
  </conditionalFormatting>
  <conditionalFormatting sqref="AB108">
    <cfRule type="containsErrors" dxfId="2542" priority="2516">
      <formula>ISERROR(AB108)</formula>
    </cfRule>
  </conditionalFormatting>
  <conditionalFormatting sqref="AE108">
    <cfRule type="containsErrors" dxfId="2541" priority="2515">
      <formula>ISERROR(AE108)</formula>
    </cfRule>
  </conditionalFormatting>
  <conditionalFormatting sqref="AH108">
    <cfRule type="containsErrors" dxfId="2540" priority="2514">
      <formula>ISERROR(AH108)</formula>
    </cfRule>
  </conditionalFormatting>
  <conditionalFormatting sqref="G173">
    <cfRule type="containsErrors" dxfId="2539" priority="2544">
      <formula>ISERROR(G173)</formula>
    </cfRule>
  </conditionalFormatting>
  <conditionalFormatting sqref="G91">
    <cfRule type="containsErrors" dxfId="2538" priority="2543">
      <formula>ISERROR(G91)</formula>
    </cfRule>
  </conditionalFormatting>
  <conditionalFormatting sqref="J91">
    <cfRule type="containsErrors" dxfId="2537" priority="2542">
      <formula>ISERROR(J91)</formula>
    </cfRule>
  </conditionalFormatting>
  <conditionalFormatting sqref="M91">
    <cfRule type="containsErrors" dxfId="2536" priority="2541">
      <formula>ISERROR(M91)</formula>
    </cfRule>
  </conditionalFormatting>
  <conditionalFormatting sqref="P91">
    <cfRule type="containsErrors" dxfId="2535" priority="2540">
      <formula>ISERROR(P91)</formula>
    </cfRule>
  </conditionalFormatting>
  <conditionalFormatting sqref="AQ91">
    <cfRule type="containsErrors" dxfId="2534" priority="2539">
      <formula>ISERROR(AQ91)</formula>
    </cfRule>
  </conditionalFormatting>
  <conditionalFormatting sqref="AH91">
    <cfRule type="containsErrors" dxfId="2533" priority="2538">
      <formula>ISERROR(AH91)</formula>
    </cfRule>
  </conditionalFormatting>
  <conditionalFormatting sqref="AN91">
    <cfRule type="containsErrors" dxfId="2532" priority="2537">
      <formula>ISERROR(AN91)</formula>
    </cfRule>
  </conditionalFormatting>
  <conditionalFormatting sqref="V91">
    <cfRule type="containsErrors" dxfId="2531" priority="2536">
      <formula>ISERROR(V91)</formula>
    </cfRule>
  </conditionalFormatting>
  <conditionalFormatting sqref="Y91">
    <cfRule type="containsErrors" dxfId="2530" priority="2535">
      <formula>ISERROR(Y91)</formula>
    </cfRule>
  </conditionalFormatting>
  <conditionalFormatting sqref="AB91">
    <cfRule type="containsErrors" dxfId="2529" priority="2534">
      <formula>ISERROR(AB91)</formula>
    </cfRule>
  </conditionalFormatting>
  <conditionalFormatting sqref="AE91">
    <cfRule type="containsErrors" dxfId="2528" priority="2533">
      <formula>ISERROR(AE91)</formula>
    </cfRule>
  </conditionalFormatting>
  <conditionalFormatting sqref="AN441:AN443">
    <cfRule type="containsErrors" dxfId="2527" priority="2532">
      <formula>ISERROR(AN441)</formula>
    </cfRule>
  </conditionalFormatting>
  <conditionalFormatting sqref="S108">
    <cfRule type="containsErrors" dxfId="2526" priority="2520">
      <formula>ISERROR(S108)</formula>
    </cfRule>
  </conditionalFormatting>
  <conditionalFormatting sqref="AN437:AN439">
    <cfRule type="containsErrors" dxfId="2525" priority="2531">
      <formula>ISERROR(AN437)</formula>
    </cfRule>
  </conditionalFormatting>
  <conditionalFormatting sqref="AN433:AN435">
    <cfRule type="containsErrors" dxfId="2524" priority="2530">
      <formula>ISERROR(AN433)</formula>
    </cfRule>
  </conditionalFormatting>
  <conditionalFormatting sqref="AB109:AB111">
    <cfRule type="containsErrors" dxfId="2523" priority="2504">
      <formula>ISERROR(AB109)</formula>
    </cfRule>
  </conditionalFormatting>
  <conditionalFormatting sqref="AK445:AK447">
    <cfRule type="containsErrors" dxfId="2522" priority="2529">
      <formula>ISERROR(AK445)</formula>
    </cfRule>
  </conditionalFormatting>
  <conditionalFormatting sqref="AK449:AK451">
    <cfRule type="containsErrors" dxfId="2521" priority="2528">
      <formula>ISERROR(AK449)</formula>
    </cfRule>
  </conditionalFormatting>
  <conditionalFormatting sqref="AM449:AM451">
    <cfRule type="containsErrors" dxfId="2520" priority="2527">
      <formula>ISERROR(AM449)</formula>
    </cfRule>
  </conditionalFormatting>
  <conditionalFormatting sqref="AK441:AK443">
    <cfRule type="containsErrors" dxfId="2519" priority="2526">
      <formula>ISERROR(AK441)</formula>
    </cfRule>
  </conditionalFormatting>
  <conditionalFormatting sqref="AK437:AK439">
    <cfRule type="containsErrors" dxfId="2518" priority="2525">
      <formula>ISERROR(AK437)</formula>
    </cfRule>
  </conditionalFormatting>
  <conditionalFormatting sqref="G108:G111">
    <cfRule type="containsErrors" dxfId="2517" priority="2524">
      <formula>ISERROR(G108)</formula>
    </cfRule>
  </conditionalFormatting>
  <conditionalFormatting sqref="J108">
    <cfRule type="containsErrors" dxfId="2516" priority="2523">
      <formula>ISERROR(J108)</formula>
    </cfRule>
  </conditionalFormatting>
  <conditionalFormatting sqref="M108">
    <cfRule type="containsErrors" dxfId="2515" priority="2522">
      <formula>ISERROR(M108)</formula>
    </cfRule>
  </conditionalFormatting>
  <conditionalFormatting sqref="P108">
    <cfRule type="containsErrors" dxfId="2514" priority="2521">
      <formula>ISERROR(P108)</formula>
    </cfRule>
  </conditionalFormatting>
  <conditionalFormatting sqref="V108">
    <cfRule type="containsErrors" dxfId="2513" priority="2519">
      <formula>ISERROR(V108)</formula>
    </cfRule>
  </conditionalFormatting>
  <conditionalFormatting sqref="Y108">
    <cfRule type="containsErrors" dxfId="2512" priority="2518">
      <formula>ISERROR(Y108)</formula>
    </cfRule>
  </conditionalFormatting>
  <conditionalFormatting sqref="AK108">
    <cfRule type="containsErrors" dxfId="2511" priority="2513">
      <formula>ISERROR(AK108)</formula>
    </cfRule>
  </conditionalFormatting>
  <conditionalFormatting sqref="AN108">
    <cfRule type="containsErrors" dxfId="2510" priority="2512">
      <formula>ISERROR(AN108)</formula>
    </cfRule>
  </conditionalFormatting>
  <conditionalFormatting sqref="J109:J111">
    <cfRule type="containsErrors" dxfId="2509" priority="2511">
      <formula>ISERROR(J109)</formula>
    </cfRule>
  </conditionalFormatting>
  <conditionalFormatting sqref="M109:M111">
    <cfRule type="containsErrors" dxfId="2508" priority="2510">
      <formula>ISERROR(M109)</formula>
    </cfRule>
  </conditionalFormatting>
  <conditionalFormatting sqref="P109:P111">
    <cfRule type="containsErrors" dxfId="2507" priority="2509">
      <formula>ISERROR(P109)</formula>
    </cfRule>
  </conditionalFormatting>
  <conditionalFormatting sqref="S109:S111">
    <cfRule type="containsErrors" dxfId="2506" priority="2508">
      <formula>ISERROR(S109)</formula>
    </cfRule>
  </conditionalFormatting>
  <conditionalFormatting sqref="V109:V111">
    <cfRule type="containsErrors" dxfId="2505" priority="2507">
      <formula>ISERROR(V109)</formula>
    </cfRule>
  </conditionalFormatting>
  <conditionalFormatting sqref="Y109:Y111">
    <cfRule type="containsErrors" dxfId="2504" priority="2506">
      <formula>ISERROR(Y109)</formula>
    </cfRule>
  </conditionalFormatting>
  <conditionalFormatting sqref="AQ109:AQ111">
    <cfRule type="containsErrors" dxfId="2503" priority="2505">
      <formula>ISERROR(AQ109)</formula>
    </cfRule>
  </conditionalFormatting>
  <conditionalFormatting sqref="AE109:AE111">
    <cfRule type="containsErrors" dxfId="2502" priority="2503">
      <formula>ISERROR(AE109)</formula>
    </cfRule>
  </conditionalFormatting>
  <conditionalFormatting sqref="AH109:AH111">
    <cfRule type="containsErrors" dxfId="2501" priority="2502">
      <formula>ISERROR(AH109)</formula>
    </cfRule>
  </conditionalFormatting>
  <conditionalFormatting sqref="AK109:AK111">
    <cfRule type="containsErrors" dxfId="2500" priority="2501">
      <formula>ISERROR(AK109)</formula>
    </cfRule>
  </conditionalFormatting>
  <conditionalFormatting sqref="AN109:AN111">
    <cfRule type="containsErrors" dxfId="2499" priority="2500">
      <formula>ISERROR(AN109)</formula>
    </cfRule>
  </conditionalFormatting>
  <conditionalFormatting sqref="G112:G115">
    <cfRule type="containsErrors" dxfId="2498" priority="2499">
      <formula>ISERROR(G112)</formula>
    </cfRule>
  </conditionalFormatting>
  <conditionalFormatting sqref="J112">
    <cfRule type="containsErrors" dxfId="2497" priority="2498">
      <formula>ISERROR(J112)</formula>
    </cfRule>
  </conditionalFormatting>
  <conditionalFormatting sqref="M112">
    <cfRule type="containsErrors" dxfId="2496" priority="2497">
      <formula>ISERROR(M112)</formula>
    </cfRule>
  </conditionalFormatting>
  <conditionalFormatting sqref="P112">
    <cfRule type="containsErrors" dxfId="2495" priority="2496">
      <formula>ISERROR(P112)</formula>
    </cfRule>
  </conditionalFormatting>
  <conditionalFormatting sqref="S112">
    <cfRule type="containsErrors" dxfId="2494" priority="2495">
      <formula>ISERROR(S112)</formula>
    </cfRule>
  </conditionalFormatting>
  <conditionalFormatting sqref="V112">
    <cfRule type="containsErrors" dxfId="2493" priority="2494">
      <formula>ISERROR(V112)</formula>
    </cfRule>
  </conditionalFormatting>
  <conditionalFormatting sqref="Y112">
    <cfRule type="containsErrors" dxfId="2492" priority="2493">
      <formula>ISERROR(Y112)</formula>
    </cfRule>
  </conditionalFormatting>
  <conditionalFormatting sqref="AQ112">
    <cfRule type="containsErrors" dxfId="2491" priority="2492">
      <formula>ISERROR(AQ112)</formula>
    </cfRule>
  </conditionalFormatting>
  <conditionalFormatting sqref="AB112">
    <cfRule type="containsErrors" dxfId="2490" priority="2491">
      <formula>ISERROR(AB112)</formula>
    </cfRule>
  </conditionalFormatting>
  <conditionalFormatting sqref="AE112">
    <cfRule type="containsErrors" dxfId="2489" priority="2490">
      <formula>ISERROR(AE112)</formula>
    </cfRule>
  </conditionalFormatting>
  <conditionalFormatting sqref="AH112">
    <cfRule type="containsErrors" dxfId="2488" priority="2489">
      <formula>ISERROR(AH112)</formula>
    </cfRule>
  </conditionalFormatting>
  <conditionalFormatting sqref="AK112">
    <cfRule type="containsErrors" dxfId="2487" priority="2488">
      <formula>ISERROR(AK112)</formula>
    </cfRule>
  </conditionalFormatting>
  <conditionalFormatting sqref="AN112">
    <cfRule type="containsErrors" dxfId="2486" priority="2487">
      <formula>ISERROR(AN112)</formula>
    </cfRule>
  </conditionalFormatting>
  <conditionalFormatting sqref="J113:J115">
    <cfRule type="containsErrors" dxfId="2485" priority="2486">
      <formula>ISERROR(J113)</formula>
    </cfRule>
  </conditionalFormatting>
  <conditionalFormatting sqref="M113:M115">
    <cfRule type="containsErrors" dxfId="2484" priority="2485">
      <formula>ISERROR(M113)</formula>
    </cfRule>
  </conditionalFormatting>
  <conditionalFormatting sqref="P113:P115">
    <cfRule type="containsErrors" dxfId="2483" priority="2484">
      <formula>ISERROR(P113)</formula>
    </cfRule>
  </conditionalFormatting>
  <conditionalFormatting sqref="S113:S115">
    <cfRule type="containsErrors" dxfId="2482" priority="2483">
      <formula>ISERROR(S113)</formula>
    </cfRule>
  </conditionalFormatting>
  <conditionalFormatting sqref="V113:V115">
    <cfRule type="containsErrors" dxfId="2481" priority="2482">
      <formula>ISERROR(V113)</formula>
    </cfRule>
  </conditionalFormatting>
  <conditionalFormatting sqref="Y113:Y115">
    <cfRule type="containsErrors" dxfId="2480" priority="2481">
      <formula>ISERROR(Y113)</formula>
    </cfRule>
  </conditionalFormatting>
  <conditionalFormatting sqref="AQ113:AQ115">
    <cfRule type="containsErrors" dxfId="2479" priority="2480">
      <formula>ISERROR(AQ113)</formula>
    </cfRule>
  </conditionalFormatting>
  <conditionalFormatting sqref="AB113:AB115">
    <cfRule type="containsErrors" dxfId="2478" priority="2479">
      <formula>ISERROR(AB113)</formula>
    </cfRule>
  </conditionalFormatting>
  <conditionalFormatting sqref="AE113:AE115">
    <cfRule type="containsErrors" dxfId="2477" priority="2478">
      <formula>ISERROR(AE113)</formula>
    </cfRule>
  </conditionalFormatting>
  <conditionalFormatting sqref="AH113:AH115">
    <cfRule type="containsErrors" dxfId="2476" priority="2477">
      <formula>ISERROR(AH113)</formula>
    </cfRule>
  </conditionalFormatting>
  <conditionalFormatting sqref="AK113:AK115">
    <cfRule type="containsErrors" dxfId="2475" priority="2476">
      <formula>ISERROR(AK113)</formula>
    </cfRule>
  </conditionalFormatting>
  <conditionalFormatting sqref="AN113:AN115">
    <cfRule type="containsErrors" dxfId="2474" priority="2475">
      <formula>ISERROR(AN113)</formula>
    </cfRule>
  </conditionalFormatting>
  <conditionalFormatting sqref="AN135">
    <cfRule type="containsErrors" dxfId="2473" priority="2462">
      <formula>ISERROR(AN135)</formula>
    </cfRule>
  </conditionalFormatting>
  <conditionalFormatting sqref="G135:G137 G139">
    <cfRule type="containsErrors" dxfId="2472" priority="2474">
      <formula>ISERROR(G135)</formula>
    </cfRule>
  </conditionalFormatting>
  <conditionalFormatting sqref="J135">
    <cfRule type="containsErrors" dxfId="2471" priority="2473">
      <formula>ISERROR(J135)</formula>
    </cfRule>
  </conditionalFormatting>
  <conditionalFormatting sqref="M135">
    <cfRule type="containsErrors" dxfId="2470" priority="2472">
      <formula>ISERROR(M135)</formula>
    </cfRule>
  </conditionalFormatting>
  <conditionalFormatting sqref="P135">
    <cfRule type="containsErrors" dxfId="2469" priority="2471">
      <formula>ISERROR(P135)</formula>
    </cfRule>
  </conditionalFormatting>
  <conditionalFormatting sqref="S135">
    <cfRule type="containsErrors" dxfId="2468" priority="2470">
      <formula>ISERROR(S135)</formula>
    </cfRule>
  </conditionalFormatting>
  <conditionalFormatting sqref="V135">
    <cfRule type="containsErrors" dxfId="2467" priority="2469">
      <formula>ISERROR(V135)</formula>
    </cfRule>
  </conditionalFormatting>
  <conditionalFormatting sqref="Y135">
    <cfRule type="containsErrors" dxfId="2466" priority="2468">
      <formula>ISERROR(Y135)</formula>
    </cfRule>
  </conditionalFormatting>
  <conditionalFormatting sqref="AQ135:AQ137 AQ139">
    <cfRule type="containsErrors" dxfId="2465" priority="2467">
      <formula>ISERROR(AQ135)</formula>
    </cfRule>
  </conditionalFormatting>
  <conditionalFormatting sqref="AB135">
    <cfRule type="containsErrors" dxfId="2464" priority="2466">
      <formula>ISERROR(AB135)</formula>
    </cfRule>
  </conditionalFormatting>
  <conditionalFormatting sqref="AE135">
    <cfRule type="containsErrors" dxfId="2463" priority="2465">
      <formula>ISERROR(AE135)</formula>
    </cfRule>
  </conditionalFormatting>
  <conditionalFormatting sqref="AH135">
    <cfRule type="containsErrors" dxfId="2462" priority="2464">
      <formula>ISERROR(AH135)</formula>
    </cfRule>
  </conditionalFormatting>
  <conditionalFormatting sqref="AK135">
    <cfRule type="containsErrors" dxfId="2461" priority="2463">
      <formula>ISERROR(AK135)</formula>
    </cfRule>
  </conditionalFormatting>
  <conditionalFormatting sqref="AQ138">
    <cfRule type="containsErrors" dxfId="2460" priority="2461">
      <formula>ISERROR(AQ138)</formula>
    </cfRule>
  </conditionalFormatting>
  <conditionalFormatting sqref="G138">
    <cfRule type="containsErrors" dxfId="2459" priority="2460">
      <formula>ISERROR(G138)</formula>
    </cfRule>
  </conditionalFormatting>
  <conditionalFormatting sqref="AN143">
    <cfRule type="containsErrors" dxfId="2458" priority="2434">
      <formula>ISERROR(AN143)</formula>
    </cfRule>
  </conditionalFormatting>
  <conditionalFormatting sqref="AN140:AN142 AN144">
    <cfRule type="containsErrors" dxfId="2457" priority="2447">
      <formula>ISERROR(AN140)</formula>
    </cfRule>
  </conditionalFormatting>
  <conditionalFormatting sqref="G140:G142 G144">
    <cfRule type="containsErrors" dxfId="2456" priority="2459">
      <formula>ISERROR(G140)</formula>
    </cfRule>
  </conditionalFormatting>
  <conditionalFormatting sqref="J140:J142 J144">
    <cfRule type="containsErrors" dxfId="2455" priority="2458">
      <formula>ISERROR(J140)</formula>
    </cfRule>
  </conditionalFormatting>
  <conditionalFormatting sqref="M140:M142 M144">
    <cfRule type="containsErrors" dxfId="2454" priority="2457">
      <formula>ISERROR(M140)</formula>
    </cfRule>
  </conditionalFormatting>
  <conditionalFormatting sqref="P140:P142 P144">
    <cfRule type="containsErrors" dxfId="2453" priority="2456">
      <formula>ISERROR(P140)</formula>
    </cfRule>
  </conditionalFormatting>
  <conditionalFormatting sqref="S140:S142 S144">
    <cfRule type="containsErrors" dxfId="2452" priority="2455">
      <formula>ISERROR(S140)</formula>
    </cfRule>
  </conditionalFormatting>
  <conditionalFormatting sqref="V140:V142 V144">
    <cfRule type="containsErrors" dxfId="2451" priority="2454">
      <formula>ISERROR(V140)</formula>
    </cfRule>
  </conditionalFormatting>
  <conditionalFormatting sqref="Y140:Y142 Y144">
    <cfRule type="containsErrors" dxfId="2450" priority="2453">
      <formula>ISERROR(Y140)</formula>
    </cfRule>
  </conditionalFormatting>
  <conditionalFormatting sqref="AQ140:AQ142 AQ144">
    <cfRule type="containsErrors" dxfId="2449" priority="2452">
      <formula>ISERROR(AQ140)</formula>
    </cfRule>
  </conditionalFormatting>
  <conditionalFormatting sqref="AB140:AB142 AB144">
    <cfRule type="containsErrors" dxfId="2448" priority="2451">
      <formula>ISERROR(AB140)</formula>
    </cfRule>
  </conditionalFormatting>
  <conditionalFormatting sqref="AE140:AE142 AE144">
    <cfRule type="containsErrors" dxfId="2447" priority="2450">
      <formula>ISERROR(AE140)</formula>
    </cfRule>
  </conditionalFormatting>
  <conditionalFormatting sqref="AH140:AH142 AH144">
    <cfRule type="containsErrors" dxfId="2446" priority="2449">
      <formula>ISERROR(AH140)</formula>
    </cfRule>
  </conditionalFormatting>
  <conditionalFormatting sqref="AK140:AK142 AK144">
    <cfRule type="containsErrors" dxfId="2445" priority="2448">
      <formula>ISERROR(AK140)</formula>
    </cfRule>
  </conditionalFormatting>
  <conditionalFormatting sqref="AQ143">
    <cfRule type="containsErrors" dxfId="2444" priority="2446">
      <formula>ISERROR(AQ143)</formula>
    </cfRule>
  </conditionalFormatting>
  <conditionalFormatting sqref="G143">
    <cfRule type="containsErrors" dxfId="2443" priority="2445">
      <formula>ISERROR(G143)</formula>
    </cfRule>
  </conditionalFormatting>
  <conditionalFormatting sqref="J143">
    <cfRule type="containsErrors" dxfId="2442" priority="2444">
      <formula>ISERROR(J143)</formula>
    </cfRule>
  </conditionalFormatting>
  <conditionalFormatting sqref="M143">
    <cfRule type="containsErrors" dxfId="2441" priority="2443">
      <formula>ISERROR(M143)</formula>
    </cfRule>
  </conditionalFormatting>
  <conditionalFormatting sqref="P143">
    <cfRule type="containsErrors" dxfId="2440" priority="2442">
      <formula>ISERROR(P143)</formula>
    </cfRule>
  </conditionalFormatting>
  <conditionalFormatting sqref="S143">
    <cfRule type="containsErrors" dxfId="2439" priority="2441">
      <formula>ISERROR(S143)</formula>
    </cfRule>
  </conditionalFormatting>
  <conditionalFormatting sqref="V143">
    <cfRule type="containsErrors" dxfId="2438" priority="2440">
      <formula>ISERROR(V143)</formula>
    </cfRule>
  </conditionalFormatting>
  <conditionalFormatting sqref="Y143">
    <cfRule type="containsErrors" dxfId="2437" priority="2439">
      <formula>ISERROR(Y143)</formula>
    </cfRule>
  </conditionalFormatting>
  <conditionalFormatting sqref="AB143">
    <cfRule type="containsErrors" dxfId="2436" priority="2438">
      <formula>ISERROR(AB143)</formula>
    </cfRule>
  </conditionalFormatting>
  <conditionalFormatting sqref="AE143">
    <cfRule type="containsErrors" dxfId="2435" priority="2437">
      <formula>ISERROR(AE143)</formula>
    </cfRule>
  </conditionalFormatting>
  <conditionalFormatting sqref="AH143">
    <cfRule type="containsErrors" dxfId="2434" priority="2436">
      <formula>ISERROR(AH143)</formula>
    </cfRule>
  </conditionalFormatting>
  <conditionalFormatting sqref="AK143">
    <cfRule type="containsErrors" dxfId="2433" priority="2435">
      <formula>ISERROR(AK143)</formula>
    </cfRule>
  </conditionalFormatting>
  <conditionalFormatting sqref="AN203">
    <cfRule type="containsErrors" dxfId="2432" priority="2408">
      <formula>ISERROR(AN203)</formula>
    </cfRule>
  </conditionalFormatting>
  <conditionalFormatting sqref="AN200:AN202 AN204">
    <cfRule type="containsErrors" dxfId="2431" priority="2421">
      <formula>ISERROR(AN200)</formula>
    </cfRule>
  </conditionalFormatting>
  <conditionalFormatting sqref="G200:G202 G204">
    <cfRule type="containsErrors" dxfId="2430" priority="2433">
      <formula>ISERROR(G200)</formula>
    </cfRule>
  </conditionalFormatting>
  <conditionalFormatting sqref="J200:J202 J204">
    <cfRule type="containsErrors" dxfId="2429" priority="2432">
      <formula>ISERROR(J200)</formula>
    </cfRule>
  </conditionalFormatting>
  <conditionalFormatting sqref="M200:M202 M204">
    <cfRule type="containsErrors" dxfId="2428" priority="2431">
      <formula>ISERROR(M200)</formula>
    </cfRule>
  </conditionalFormatting>
  <conditionalFormatting sqref="P200:P202 P204">
    <cfRule type="containsErrors" dxfId="2427" priority="2430">
      <formula>ISERROR(P200)</formula>
    </cfRule>
  </conditionalFormatting>
  <conditionalFormatting sqref="S200:S202 S204">
    <cfRule type="containsErrors" dxfId="2426" priority="2429">
      <formula>ISERROR(S200)</formula>
    </cfRule>
  </conditionalFormatting>
  <conditionalFormatting sqref="V200:V202 V204">
    <cfRule type="containsErrors" dxfId="2425" priority="2428">
      <formula>ISERROR(V200)</formula>
    </cfRule>
  </conditionalFormatting>
  <conditionalFormatting sqref="Y200:Y202 Y204">
    <cfRule type="containsErrors" dxfId="2424" priority="2427">
      <formula>ISERROR(Y200)</formula>
    </cfRule>
  </conditionalFormatting>
  <conditionalFormatting sqref="AQ200:AQ202 AQ204">
    <cfRule type="containsErrors" dxfId="2423" priority="2426">
      <formula>ISERROR(AQ200)</formula>
    </cfRule>
  </conditionalFormatting>
  <conditionalFormatting sqref="AB200:AB202 AB204">
    <cfRule type="containsErrors" dxfId="2422" priority="2425">
      <formula>ISERROR(AB200)</formula>
    </cfRule>
  </conditionalFormatting>
  <conditionalFormatting sqref="AE200:AE202 AE204">
    <cfRule type="containsErrors" dxfId="2421" priority="2424">
      <formula>ISERROR(AE200)</formula>
    </cfRule>
  </conditionalFormatting>
  <conditionalFormatting sqref="AH200:AH202 AH204">
    <cfRule type="containsErrors" dxfId="2420" priority="2423">
      <formula>ISERROR(AH200)</formula>
    </cfRule>
  </conditionalFormatting>
  <conditionalFormatting sqref="AK200:AK202 AK204">
    <cfRule type="containsErrors" dxfId="2419" priority="2422">
      <formula>ISERROR(AK200)</formula>
    </cfRule>
  </conditionalFormatting>
  <conditionalFormatting sqref="AQ203">
    <cfRule type="containsErrors" dxfId="2418" priority="2420">
      <formula>ISERROR(AQ203)</formula>
    </cfRule>
  </conditionalFormatting>
  <conditionalFormatting sqref="G203">
    <cfRule type="containsErrors" dxfId="2417" priority="2419">
      <formula>ISERROR(G203)</formula>
    </cfRule>
  </conditionalFormatting>
  <conditionalFormatting sqref="J203">
    <cfRule type="containsErrors" dxfId="2416" priority="2418">
      <formula>ISERROR(J203)</formula>
    </cfRule>
  </conditionalFormatting>
  <conditionalFormatting sqref="M203">
    <cfRule type="containsErrors" dxfId="2415" priority="2417">
      <formula>ISERROR(M203)</formula>
    </cfRule>
  </conditionalFormatting>
  <conditionalFormatting sqref="P203">
    <cfRule type="containsErrors" dxfId="2414" priority="2416">
      <formula>ISERROR(P203)</formula>
    </cfRule>
  </conditionalFormatting>
  <conditionalFormatting sqref="S203">
    <cfRule type="containsErrors" dxfId="2413" priority="2415">
      <formula>ISERROR(S203)</formula>
    </cfRule>
  </conditionalFormatting>
  <conditionalFormatting sqref="V203">
    <cfRule type="containsErrors" dxfId="2412" priority="2414">
      <formula>ISERROR(V203)</formula>
    </cfRule>
  </conditionalFormatting>
  <conditionalFormatting sqref="Y203">
    <cfRule type="containsErrors" dxfId="2411" priority="2413">
      <formula>ISERROR(Y203)</formula>
    </cfRule>
  </conditionalFormatting>
  <conditionalFormatting sqref="AB203">
    <cfRule type="containsErrors" dxfId="2410" priority="2412">
      <formula>ISERROR(AB203)</formula>
    </cfRule>
  </conditionalFormatting>
  <conditionalFormatting sqref="AE203">
    <cfRule type="containsErrors" dxfId="2409" priority="2411">
      <formula>ISERROR(AE203)</formula>
    </cfRule>
  </conditionalFormatting>
  <conditionalFormatting sqref="AH203">
    <cfRule type="containsErrors" dxfId="2408" priority="2410">
      <formula>ISERROR(AH203)</formula>
    </cfRule>
  </conditionalFormatting>
  <conditionalFormatting sqref="AK203">
    <cfRule type="containsErrors" dxfId="2407" priority="2409">
      <formula>ISERROR(AK203)</formula>
    </cfRule>
  </conditionalFormatting>
  <conditionalFormatting sqref="AN238">
    <cfRule type="containsErrors" dxfId="2406" priority="2382">
      <formula>ISERROR(AN238)</formula>
    </cfRule>
  </conditionalFormatting>
  <conditionalFormatting sqref="AN235:AN237 AN239">
    <cfRule type="containsErrors" dxfId="2405" priority="2395">
      <formula>ISERROR(AN235)</formula>
    </cfRule>
  </conditionalFormatting>
  <conditionalFormatting sqref="G235:G237 G239">
    <cfRule type="containsErrors" dxfId="2404" priority="2407">
      <formula>ISERROR(G235)</formula>
    </cfRule>
  </conditionalFormatting>
  <conditionalFormatting sqref="J235:J237 J239">
    <cfRule type="containsErrors" dxfId="2403" priority="2406">
      <formula>ISERROR(J235)</formula>
    </cfRule>
  </conditionalFormatting>
  <conditionalFormatting sqref="M235:M237 M239">
    <cfRule type="containsErrors" dxfId="2402" priority="2405">
      <formula>ISERROR(M235)</formula>
    </cfRule>
  </conditionalFormatting>
  <conditionalFormatting sqref="P235:P237 P239">
    <cfRule type="containsErrors" dxfId="2401" priority="2404">
      <formula>ISERROR(P235)</formula>
    </cfRule>
  </conditionalFormatting>
  <conditionalFormatting sqref="S235:S237 S239">
    <cfRule type="containsErrors" dxfId="2400" priority="2403">
      <formula>ISERROR(S235)</formula>
    </cfRule>
  </conditionalFormatting>
  <conditionalFormatting sqref="V235:V237 V239">
    <cfRule type="containsErrors" dxfId="2399" priority="2402">
      <formula>ISERROR(V235)</formula>
    </cfRule>
  </conditionalFormatting>
  <conditionalFormatting sqref="Y235:Y237 Y239">
    <cfRule type="containsErrors" dxfId="2398" priority="2401">
      <formula>ISERROR(Y235)</formula>
    </cfRule>
  </conditionalFormatting>
  <conditionalFormatting sqref="AQ235:AQ237 AQ239">
    <cfRule type="containsErrors" dxfId="2397" priority="2400">
      <formula>ISERROR(AQ235)</formula>
    </cfRule>
  </conditionalFormatting>
  <conditionalFormatting sqref="AB235:AB237 AB239">
    <cfRule type="containsErrors" dxfId="2396" priority="2399">
      <formula>ISERROR(AB235)</formula>
    </cfRule>
  </conditionalFormatting>
  <conditionalFormatting sqref="AE235:AE237 AE239">
    <cfRule type="containsErrors" dxfId="2395" priority="2398">
      <formula>ISERROR(AE235)</formula>
    </cfRule>
  </conditionalFormatting>
  <conditionalFormatting sqref="AH235:AH237 AH239">
    <cfRule type="containsErrors" dxfId="2394" priority="2397">
      <formula>ISERROR(AH235)</formula>
    </cfRule>
  </conditionalFormatting>
  <conditionalFormatting sqref="AK235:AK237 AK239">
    <cfRule type="containsErrors" dxfId="2393" priority="2396">
      <formula>ISERROR(AK235)</formula>
    </cfRule>
  </conditionalFormatting>
  <conditionalFormatting sqref="AQ238">
    <cfRule type="containsErrors" dxfId="2392" priority="2394">
      <formula>ISERROR(AQ238)</formula>
    </cfRule>
  </conditionalFormatting>
  <conditionalFormatting sqref="G238">
    <cfRule type="containsErrors" dxfId="2391" priority="2393">
      <formula>ISERROR(G238)</formula>
    </cfRule>
  </conditionalFormatting>
  <conditionalFormatting sqref="J238">
    <cfRule type="containsErrors" dxfId="2390" priority="2392">
      <formula>ISERROR(J238)</formula>
    </cfRule>
  </conditionalFormatting>
  <conditionalFormatting sqref="M238">
    <cfRule type="containsErrors" dxfId="2389" priority="2391">
      <formula>ISERROR(M238)</formula>
    </cfRule>
  </conditionalFormatting>
  <conditionalFormatting sqref="P238">
    <cfRule type="containsErrors" dxfId="2388" priority="2390">
      <formula>ISERROR(P238)</formula>
    </cfRule>
  </conditionalFormatting>
  <conditionalFormatting sqref="S238">
    <cfRule type="containsErrors" dxfId="2387" priority="2389">
      <formula>ISERROR(S238)</formula>
    </cfRule>
  </conditionalFormatting>
  <conditionalFormatting sqref="V238">
    <cfRule type="containsErrors" dxfId="2386" priority="2388">
      <formula>ISERROR(V238)</formula>
    </cfRule>
  </conditionalFormatting>
  <conditionalFormatting sqref="Y238">
    <cfRule type="containsErrors" dxfId="2385" priority="2387">
      <formula>ISERROR(Y238)</formula>
    </cfRule>
  </conditionalFormatting>
  <conditionalFormatting sqref="AB238">
    <cfRule type="containsErrors" dxfId="2384" priority="2386">
      <formula>ISERROR(AB238)</formula>
    </cfRule>
  </conditionalFormatting>
  <conditionalFormatting sqref="AE238">
    <cfRule type="containsErrors" dxfId="2383" priority="2385">
      <formula>ISERROR(AE238)</formula>
    </cfRule>
  </conditionalFormatting>
  <conditionalFormatting sqref="AH238">
    <cfRule type="containsErrors" dxfId="2382" priority="2384">
      <formula>ISERROR(AH238)</formula>
    </cfRule>
  </conditionalFormatting>
  <conditionalFormatting sqref="AK238">
    <cfRule type="containsErrors" dxfId="2381" priority="2383">
      <formula>ISERROR(AK238)</formula>
    </cfRule>
  </conditionalFormatting>
  <conditionalFormatting sqref="AN243">
    <cfRule type="containsErrors" dxfId="2380" priority="2356">
      <formula>ISERROR(AN243)</formula>
    </cfRule>
  </conditionalFormatting>
  <conditionalFormatting sqref="AN240:AN242 AN244">
    <cfRule type="containsErrors" dxfId="2379" priority="2369">
      <formula>ISERROR(AN240)</formula>
    </cfRule>
  </conditionalFormatting>
  <conditionalFormatting sqref="G240:G242 G244">
    <cfRule type="containsErrors" dxfId="2378" priority="2381">
      <formula>ISERROR(G240)</formula>
    </cfRule>
  </conditionalFormatting>
  <conditionalFormatting sqref="J240:J242 J244">
    <cfRule type="containsErrors" dxfId="2377" priority="2380">
      <formula>ISERROR(J240)</formula>
    </cfRule>
  </conditionalFormatting>
  <conditionalFormatting sqref="M240:M242 M244">
    <cfRule type="containsErrors" dxfId="2376" priority="2379">
      <formula>ISERROR(M240)</formula>
    </cfRule>
  </conditionalFormatting>
  <conditionalFormatting sqref="P240:P242 P244">
    <cfRule type="containsErrors" dxfId="2375" priority="2378">
      <formula>ISERROR(P240)</formula>
    </cfRule>
  </conditionalFormatting>
  <conditionalFormatting sqref="S240:S242 S244">
    <cfRule type="containsErrors" dxfId="2374" priority="2377">
      <formula>ISERROR(S240)</formula>
    </cfRule>
  </conditionalFormatting>
  <conditionalFormatting sqref="V240:V242 V244">
    <cfRule type="containsErrors" dxfId="2373" priority="2376">
      <formula>ISERROR(V240)</formula>
    </cfRule>
  </conditionalFormatting>
  <conditionalFormatting sqref="Y240:Y242 Y244">
    <cfRule type="containsErrors" dxfId="2372" priority="2375">
      <formula>ISERROR(Y240)</formula>
    </cfRule>
  </conditionalFormatting>
  <conditionalFormatting sqref="AQ240:AQ242 AQ244">
    <cfRule type="containsErrors" dxfId="2371" priority="2374">
      <formula>ISERROR(AQ240)</formula>
    </cfRule>
  </conditionalFormatting>
  <conditionalFormatting sqref="AB240:AB242 AB244">
    <cfRule type="containsErrors" dxfId="2370" priority="2373">
      <formula>ISERROR(AB240)</formula>
    </cfRule>
  </conditionalFormatting>
  <conditionalFormatting sqref="AE240:AE242 AE244">
    <cfRule type="containsErrors" dxfId="2369" priority="2372">
      <formula>ISERROR(AE240)</formula>
    </cfRule>
  </conditionalFormatting>
  <conditionalFormatting sqref="AH240:AH242 AH244">
    <cfRule type="containsErrors" dxfId="2368" priority="2371">
      <formula>ISERROR(AH240)</formula>
    </cfRule>
  </conditionalFormatting>
  <conditionalFormatting sqref="AK240:AK242 AK244">
    <cfRule type="containsErrors" dxfId="2367" priority="2370">
      <formula>ISERROR(AK240)</formula>
    </cfRule>
  </conditionalFormatting>
  <conditionalFormatting sqref="AQ243">
    <cfRule type="containsErrors" dxfId="2366" priority="2368">
      <formula>ISERROR(AQ243)</formula>
    </cfRule>
  </conditionalFormatting>
  <conditionalFormatting sqref="G243">
    <cfRule type="containsErrors" dxfId="2365" priority="2367">
      <formula>ISERROR(G243)</formula>
    </cfRule>
  </conditionalFormatting>
  <conditionalFormatting sqref="J243">
    <cfRule type="containsErrors" dxfId="2364" priority="2366">
      <formula>ISERROR(J243)</formula>
    </cfRule>
  </conditionalFormatting>
  <conditionalFormatting sqref="M243">
    <cfRule type="containsErrors" dxfId="2363" priority="2365">
      <formula>ISERROR(M243)</formula>
    </cfRule>
  </conditionalFormatting>
  <conditionalFormatting sqref="P243">
    <cfRule type="containsErrors" dxfId="2362" priority="2364">
      <formula>ISERROR(P243)</formula>
    </cfRule>
  </conditionalFormatting>
  <conditionalFormatting sqref="S243">
    <cfRule type="containsErrors" dxfId="2361" priority="2363">
      <formula>ISERROR(S243)</formula>
    </cfRule>
  </conditionalFormatting>
  <conditionalFormatting sqref="V243">
    <cfRule type="containsErrors" dxfId="2360" priority="2362">
      <formula>ISERROR(V243)</formula>
    </cfRule>
  </conditionalFormatting>
  <conditionalFormatting sqref="Y243">
    <cfRule type="containsErrors" dxfId="2359" priority="2361">
      <formula>ISERROR(Y243)</formula>
    </cfRule>
  </conditionalFormatting>
  <conditionalFormatting sqref="AB243">
    <cfRule type="containsErrors" dxfId="2358" priority="2360">
      <formula>ISERROR(AB243)</formula>
    </cfRule>
  </conditionalFormatting>
  <conditionalFormatting sqref="AE243">
    <cfRule type="containsErrors" dxfId="2357" priority="2359">
      <formula>ISERROR(AE243)</formula>
    </cfRule>
  </conditionalFormatting>
  <conditionalFormatting sqref="AH243">
    <cfRule type="containsErrors" dxfId="2356" priority="2358">
      <formula>ISERROR(AH243)</formula>
    </cfRule>
  </conditionalFormatting>
  <conditionalFormatting sqref="AK243">
    <cfRule type="containsErrors" dxfId="2355" priority="2357">
      <formula>ISERROR(AK243)</formula>
    </cfRule>
  </conditionalFormatting>
  <conditionalFormatting sqref="AN248">
    <cfRule type="containsErrors" dxfId="2354" priority="2330">
      <formula>ISERROR(AN248)</formula>
    </cfRule>
  </conditionalFormatting>
  <conditionalFormatting sqref="AN245:AN247 AN249">
    <cfRule type="containsErrors" dxfId="2353" priority="2343">
      <formula>ISERROR(AN245)</formula>
    </cfRule>
  </conditionalFormatting>
  <conditionalFormatting sqref="G245:G247 G249">
    <cfRule type="containsErrors" dxfId="2352" priority="2355">
      <formula>ISERROR(G245)</formula>
    </cfRule>
  </conditionalFormatting>
  <conditionalFormatting sqref="J245:J247 J249">
    <cfRule type="containsErrors" dxfId="2351" priority="2354">
      <formula>ISERROR(J245)</formula>
    </cfRule>
  </conditionalFormatting>
  <conditionalFormatting sqref="M245:M247 M249">
    <cfRule type="containsErrors" dxfId="2350" priority="2353">
      <formula>ISERROR(M245)</formula>
    </cfRule>
  </conditionalFormatting>
  <conditionalFormatting sqref="P245:P247 P249">
    <cfRule type="containsErrors" dxfId="2349" priority="2352">
      <formula>ISERROR(P245)</formula>
    </cfRule>
  </conditionalFormatting>
  <conditionalFormatting sqref="S245:S247 S249">
    <cfRule type="containsErrors" dxfId="2348" priority="2351">
      <formula>ISERROR(S245)</formula>
    </cfRule>
  </conditionalFormatting>
  <conditionalFormatting sqref="V245:V247 V249">
    <cfRule type="containsErrors" dxfId="2347" priority="2350">
      <formula>ISERROR(V245)</formula>
    </cfRule>
  </conditionalFormatting>
  <conditionalFormatting sqref="Y245:Y247 Y249">
    <cfRule type="containsErrors" dxfId="2346" priority="2349">
      <formula>ISERROR(Y245)</formula>
    </cfRule>
  </conditionalFormatting>
  <conditionalFormatting sqref="AQ245:AQ247 AQ249">
    <cfRule type="containsErrors" dxfId="2345" priority="2348">
      <formula>ISERROR(AQ245)</formula>
    </cfRule>
  </conditionalFormatting>
  <conditionalFormatting sqref="AB245:AB247 AB249">
    <cfRule type="containsErrors" dxfId="2344" priority="2347">
      <formula>ISERROR(AB245)</formula>
    </cfRule>
  </conditionalFormatting>
  <conditionalFormatting sqref="AE245:AE247 AE249">
    <cfRule type="containsErrors" dxfId="2343" priority="2346">
      <formula>ISERROR(AE245)</formula>
    </cfRule>
  </conditionalFormatting>
  <conditionalFormatting sqref="AH245:AH247 AH249">
    <cfRule type="containsErrors" dxfId="2342" priority="2345">
      <formula>ISERROR(AH245)</formula>
    </cfRule>
  </conditionalFormatting>
  <conditionalFormatting sqref="AK245:AK247 AK249">
    <cfRule type="containsErrors" dxfId="2341" priority="2344">
      <formula>ISERROR(AK245)</formula>
    </cfRule>
  </conditionalFormatting>
  <conditionalFormatting sqref="AQ248">
    <cfRule type="containsErrors" dxfId="2340" priority="2342">
      <formula>ISERROR(AQ248)</formula>
    </cfRule>
  </conditionalFormatting>
  <conditionalFormatting sqref="G248">
    <cfRule type="containsErrors" dxfId="2339" priority="2341">
      <formula>ISERROR(G248)</formula>
    </cfRule>
  </conditionalFormatting>
  <conditionalFormatting sqref="J248">
    <cfRule type="containsErrors" dxfId="2338" priority="2340">
      <formula>ISERROR(J248)</formula>
    </cfRule>
  </conditionalFormatting>
  <conditionalFormatting sqref="M248">
    <cfRule type="containsErrors" dxfId="2337" priority="2339">
      <formula>ISERROR(M248)</formula>
    </cfRule>
  </conditionalFormatting>
  <conditionalFormatting sqref="P248">
    <cfRule type="containsErrors" dxfId="2336" priority="2338">
      <formula>ISERROR(P248)</formula>
    </cfRule>
  </conditionalFormatting>
  <conditionalFormatting sqref="S248">
    <cfRule type="containsErrors" dxfId="2335" priority="2337">
      <formula>ISERROR(S248)</formula>
    </cfRule>
  </conditionalFormatting>
  <conditionalFormatting sqref="V248">
    <cfRule type="containsErrors" dxfId="2334" priority="2336">
      <formula>ISERROR(V248)</formula>
    </cfRule>
  </conditionalFormatting>
  <conditionalFormatting sqref="Y248">
    <cfRule type="containsErrors" dxfId="2333" priority="2335">
      <formula>ISERROR(Y248)</formula>
    </cfRule>
  </conditionalFormatting>
  <conditionalFormatting sqref="AB248">
    <cfRule type="containsErrors" dxfId="2332" priority="2334">
      <formula>ISERROR(AB248)</formula>
    </cfRule>
  </conditionalFormatting>
  <conditionalFormatting sqref="AE248">
    <cfRule type="containsErrors" dxfId="2331" priority="2333">
      <formula>ISERROR(AE248)</formula>
    </cfRule>
  </conditionalFormatting>
  <conditionalFormatting sqref="AH248">
    <cfRule type="containsErrors" dxfId="2330" priority="2332">
      <formula>ISERROR(AH248)</formula>
    </cfRule>
  </conditionalFormatting>
  <conditionalFormatting sqref="AK248">
    <cfRule type="containsErrors" dxfId="2329" priority="2331">
      <formula>ISERROR(AK248)</formula>
    </cfRule>
  </conditionalFormatting>
  <conditionalFormatting sqref="G516:G519 G524:G527">
    <cfRule type="containsErrors" dxfId="2328" priority="2329">
      <formula>ISERROR(G516)</formula>
    </cfRule>
  </conditionalFormatting>
  <conditionalFormatting sqref="J516:J519 J524:J527">
    <cfRule type="containsErrors" dxfId="2327" priority="2328">
      <formula>ISERROR(J516)</formula>
    </cfRule>
  </conditionalFormatting>
  <conditionalFormatting sqref="M516:M519 M524:M527">
    <cfRule type="containsErrors" dxfId="2326" priority="2327">
      <formula>ISERROR(M516)</formula>
    </cfRule>
  </conditionalFormatting>
  <conditionalFormatting sqref="P516:P519 P524:P527">
    <cfRule type="containsErrors" dxfId="2325" priority="2326">
      <formula>ISERROR(P516)</formula>
    </cfRule>
  </conditionalFormatting>
  <conditionalFormatting sqref="S516:S519 S524:S527">
    <cfRule type="containsErrors" dxfId="2324" priority="2325">
      <formula>ISERROR(S516)</formula>
    </cfRule>
  </conditionalFormatting>
  <conditionalFormatting sqref="V516:V519 V524:V527">
    <cfRule type="containsErrors" dxfId="2323" priority="2324">
      <formula>ISERROR(V516)</formula>
    </cfRule>
  </conditionalFormatting>
  <conditionalFormatting sqref="Y516:Y519 Y524:Y527">
    <cfRule type="containsErrors" dxfId="2322" priority="2323">
      <formula>ISERROR(Y516)</formula>
    </cfRule>
  </conditionalFormatting>
  <conditionalFormatting sqref="AQ516:AQ519 AQ524:AQ527">
    <cfRule type="containsErrors" dxfId="2321" priority="2322">
      <formula>ISERROR(AQ516)</formula>
    </cfRule>
  </conditionalFormatting>
  <conditionalFormatting sqref="AB516:AB519 AB524:AB527">
    <cfRule type="containsErrors" dxfId="2320" priority="2321">
      <formula>ISERROR(AB516)</formula>
    </cfRule>
  </conditionalFormatting>
  <conditionalFormatting sqref="AE516:AE519 AE524:AE527">
    <cfRule type="containsErrors" dxfId="2319" priority="2320">
      <formula>ISERROR(AE516)</formula>
    </cfRule>
  </conditionalFormatting>
  <conditionalFormatting sqref="AH516:AH519 AH524:AH527">
    <cfRule type="containsErrors" dxfId="2318" priority="2319">
      <formula>ISERROR(AH516)</formula>
    </cfRule>
  </conditionalFormatting>
  <conditionalFormatting sqref="AK516:AK519 AK524:AK527">
    <cfRule type="containsErrors" dxfId="2317" priority="2318">
      <formula>ISERROR(AK516)</formula>
    </cfRule>
  </conditionalFormatting>
  <conditionalFormatting sqref="AN516:AN519 AN524:AN527">
    <cfRule type="containsErrors" dxfId="2316" priority="2317">
      <formula>ISERROR(AN516)</formula>
    </cfRule>
  </conditionalFormatting>
  <conditionalFormatting sqref="G520:G523">
    <cfRule type="containsErrors" dxfId="2315" priority="2316">
      <formula>ISERROR(G520)</formula>
    </cfRule>
  </conditionalFormatting>
  <conditionalFormatting sqref="J520:J523">
    <cfRule type="containsErrors" dxfId="2314" priority="2315">
      <formula>ISERROR(J520)</formula>
    </cfRule>
  </conditionalFormatting>
  <conditionalFormatting sqref="M520:M523">
    <cfRule type="containsErrors" dxfId="2313" priority="2314">
      <formula>ISERROR(M520)</formula>
    </cfRule>
  </conditionalFormatting>
  <conditionalFormatting sqref="P520:P523">
    <cfRule type="containsErrors" dxfId="2312" priority="2313">
      <formula>ISERROR(P520)</formula>
    </cfRule>
  </conditionalFormatting>
  <conditionalFormatting sqref="S520:S523">
    <cfRule type="containsErrors" dxfId="2311" priority="2312">
      <formula>ISERROR(S520)</formula>
    </cfRule>
  </conditionalFormatting>
  <conditionalFormatting sqref="V520:V523">
    <cfRule type="containsErrors" dxfId="2310" priority="2311">
      <formula>ISERROR(V520)</formula>
    </cfRule>
  </conditionalFormatting>
  <conditionalFormatting sqref="Y520:Y523">
    <cfRule type="containsErrors" dxfId="2309" priority="2310">
      <formula>ISERROR(Y520)</formula>
    </cfRule>
  </conditionalFormatting>
  <conditionalFormatting sqref="AQ520:AQ523">
    <cfRule type="containsErrors" dxfId="2308" priority="2309">
      <formula>ISERROR(AQ520)</formula>
    </cfRule>
  </conditionalFormatting>
  <conditionalFormatting sqref="AB520:AB523">
    <cfRule type="containsErrors" dxfId="2307" priority="2308">
      <formula>ISERROR(AB520)</formula>
    </cfRule>
  </conditionalFormatting>
  <conditionalFormatting sqref="AE520:AE523">
    <cfRule type="containsErrors" dxfId="2306" priority="2307">
      <formula>ISERROR(AE520)</formula>
    </cfRule>
  </conditionalFormatting>
  <conditionalFormatting sqref="AH520:AH523">
    <cfRule type="containsErrors" dxfId="2305" priority="2306">
      <formula>ISERROR(AH520)</formula>
    </cfRule>
  </conditionalFormatting>
  <conditionalFormatting sqref="AK520:AK523">
    <cfRule type="containsErrors" dxfId="2304" priority="2305">
      <formula>ISERROR(AK520)</formula>
    </cfRule>
  </conditionalFormatting>
  <conditionalFormatting sqref="AN520:AN523">
    <cfRule type="containsErrors" dxfId="2303" priority="2304">
      <formula>ISERROR(AN520)</formula>
    </cfRule>
  </conditionalFormatting>
  <conditionalFormatting sqref="AN132">
    <cfRule type="containsErrors" dxfId="2302" priority="2293">
      <formula>ISERROR(AN132)</formula>
    </cfRule>
  </conditionalFormatting>
  <conditionalFormatting sqref="J132">
    <cfRule type="containsErrors" dxfId="2301" priority="2303">
      <formula>ISERROR(J132)</formula>
    </cfRule>
  </conditionalFormatting>
  <conditionalFormatting sqref="M132">
    <cfRule type="containsErrors" dxfId="2300" priority="2302">
      <formula>ISERROR(M132)</formula>
    </cfRule>
  </conditionalFormatting>
  <conditionalFormatting sqref="P132">
    <cfRule type="containsErrors" dxfId="2299" priority="2301">
      <formula>ISERROR(P132)</formula>
    </cfRule>
  </conditionalFormatting>
  <conditionalFormatting sqref="S132">
    <cfRule type="containsErrors" dxfId="2298" priority="2300">
      <formula>ISERROR(S132)</formula>
    </cfRule>
  </conditionalFormatting>
  <conditionalFormatting sqref="V132">
    <cfRule type="containsErrors" dxfId="2297" priority="2299">
      <formula>ISERROR(V132)</formula>
    </cfRule>
  </conditionalFormatting>
  <conditionalFormatting sqref="Y132">
    <cfRule type="containsErrors" dxfId="2296" priority="2298">
      <formula>ISERROR(Y132)</formula>
    </cfRule>
  </conditionalFormatting>
  <conditionalFormatting sqref="AB132">
    <cfRule type="containsErrors" dxfId="2295" priority="2297">
      <formula>ISERROR(AB132)</formula>
    </cfRule>
  </conditionalFormatting>
  <conditionalFormatting sqref="AE132">
    <cfRule type="containsErrors" dxfId="2294" priority="2296">
      <formula>ISERROR(AE132)</formula>
    </cfRule>
  </conditionalFormatting>
  <conditionalFormatting sqref="AH132">
    <cfRule type="containsErrors" dxfId="2293" priority="2295">
      <formula>ISERROR(AH132)</formula>
    </cfRule>
  </conditionalFormatting>
  <conditionalFormatting sqref="AK132">
    <cfRule type="containsErrors" dxfId="2292" priority="2294">
      <formula>ISERROR(AK132)</formula>
    </cfRule>
  </conditionalFormatting>
  <conditionalFormatting sqref="AN133">
    <cfRule type="containsErrors" dxfId="2291" priority="2282">
      <formula>ISERROR(AN133)</formula>
    </cfRule>
  </conditionalFormatting>
  <conditionalFormatting sqref="J133">
    <cfRule type="containsErrors" dxfId="2290" priority="2292">
      <formula>ISERROR(J133)</formula>
    </cfRule>
  </conditionalFormatting>
  <conditionalFormatting sqref="M133">
    <cfRule type="containsErrors" dxfId="2289" priority="2291">
      <formula>ISERROR(M133)</formula>
    </cfRule>
  </conditionalFormatting>
  <conditionalFormatting sqref="P133">
    <cfRule type="containsErrors" dxfId="2288" priority="2290">
      <formula>ISERROR(P133)</formula>
    </cfRule>
  </conditionalFormatting>
  <conditionalFormatting sqref="S133">
    <cfRule type="containsErrors" dxfId="2287" priority="2289">
      <formula>ISERROR(S133)</formula>
    </cfRule>
  </conditionalFormatting>
  <conditionalFormatting sqref="V133">
    <cfRule type="containsErrors" dxfId="2286" priority="2288">
      <formula>ISERROR(V133)</formula>
    </cfRule>
  </conditionalFormatting>
  <conditionalFormatting sqref="Y133">
    <cfRule type="containsErrors" dxfId="2285" priority="2287">
      <formula>ISERROR(Y133)</formula>
    </cfRule>
  </conditionalFormatting>
  <conditionalFormatting sqref="AB133">
    <cfRule type="containsErrors" dxfId="2284" priority="2286">
      <formula>ISERROR(AB133)</formula>
    </cfRule>
  </conditionalFormatting>
  <conditionalFormatting sqref="AE133">
    <cfRule type="containsErrors" dxfId="2283" priority="2285">
      <formula>ISERROR(AE133)</formula>
    </cfRule>
  </conditionalFormatting>
  <conditionalFormatting sqref="AH133">
    <cfRule type="containsErrors" dxfId="2282" priority="2284">
      <formula>ISERROR(AH133)</formula>
    </cfRule>
  </conditionalFormatting>
  <conditionalFormatting sqref="AK133">
    <cfRule type="containsErrors" dxfId="2281" priority="2283">
      <formula>ISERROR(AK133)</formula>
    </cfRule>
  </conditionalFormatting>
  <conditionalFormatting sqref="AN134">
    <cfRule type="containsErrors" dxfId="2280" priority="2271">
      <formula>ISERROR(AN134)</formula>
    </cfRule>
  </conditionalFormatting>
  <conditionalFormatting sqref="J134">
    <cfRule type="containsErrors" dxfId="2279" priority="2281">
      <formula>ISERROR(J134)</formula>
    </cfRule>
  </conditionalFormatting>
  <conditionalFormatting sqref="M134">
    <cfRule type="containsErrors" dxfId="2278" priority="2280">
      <formula>ISERROR(M134)</formula>
    </cfRule>
  </conditionalFormatting>
  <conditionalFormatting sqref="P134">
    <cfRule type="containsErrors" dxfId="2277" priority="2279">
      <formula>ISERROR(P134)</formula>
    </cfRule>
  </conditionalFormatting>
  <conditionalFormatting sqref="S134">
    <cfRule type="containsErrors" dxfId="2276" priority="2278">
      <formula>ISERROR(S134)</formula>
    </cfRule>
  </conditionalFormatting>
  <conditionalFormatting sqref="V134">
    <cfRule type="containsErrors" dxfId="2275" priority="2277">
      <formula>ISERROR(V134)</formula>
    </cfRule>
  </conditionalFormatting>
  <conditionalFormatting sqref="Y134">
    <cfRule type="containsErrors" dxfId="2274" priority="2276">
      <formula>ISERROR(Y134)</formula>
    </cfRule>
  </conditionalFormatting>
  <conditionalFormatting sqref="AB134">
    <cfRule type="containsErrors" dxfId="2273" priority="2275">
      <formula>ISERROR(AB134)</formula>
    </cfRule>
  </conditionalFormatting>
  <conditionalFormatting sqref="AE134">
    <cfRule type="containsErrors" dxfId="2272" priority="2274">
      <formula>ISERROR(AE134)</formula>
    </cfRule>
  </conditionalFormatting>
  <conditionalFormatting sqref="AH134">
    <cfRule type="containsErrors" dxfId="2271" priority="2273">
      <formula>ISERROR(AH134)</formula>
    </cfRule>
  </conditionalFormatting>
  <conditionalFormatting sqref="AK134">
    <cfRule type="containsErrors" dxfId="2270" priority="2272">
      <formula>ISERROR(AK134)</formula>
    </cfRule>
  </conditionalFormatting>
  <conditionalFormatting sqref="AN136">
    <cfRule type="containsErrors" dxfId="2269" priority="2260">
      <formula>ISERROR(AN136)</formula>
    </cfRule>
  </conditionalFormatting>
  <conditionalFormatting sqref="J136">
    <cfRule type="containsErrors" dxfId="2268" priority="2270">
      <formula>ISERROR(J136)</formula>
    </cfRule>
  </conditionalFormatting>
  <conditionalFormatting sqref="M136">
    <cfRule type="containsErrors" dxfId="2267" priority="2269">
      <formula>ISERROR(M136)</formula>
    </cfRule>
  </conditionalFormatting>
  <conditionalFormatting sqref="P136">
    <cfRule type="containsErrors" dxfId="2266" priority="2268">
      <formula>ISERROR(P136)</formula>
    </cfRule>
  </conditionalFormatting>
  <conditionalFormatting sqref="S136">
    <cfRule type="containsErrors" dxfId="2265" priority="2267">
      <formula>ISERROR(S136)</formula>
    </cfRule>
  </conditionalFormatting>
  <conditionalFormatting sqref="V136">
    <cfRule type="containsErrors" dxfId="2264" priority="2266">
      <formula>ISERROR(V136)</formula>
    </cfRule>
  </conditionalFormatting>
  <conditionalFormatting sqref="Y136">
    <cfRule type="containsErrors" dxfId="2263" priority="2265">
      <formula>ISERROR(Y136)</formula>
    </cfRule>
  </conditionalFormatting>
  <conditionalFormatting sqref="AB136">
    <cfRule type="containsErrors" dxfId="2262" priority="2264">
      <formula>ISERROR(AB136)</formula>
    </cfRule>
  </conditionalFormatting>
  <conditionalFormatting sqref="AE136">
    <cfRule type="containsErrors" dxfId="2261" priority="2263">
      <formula>ISERROR(AE136)</formula>
    </cfRule>
  </conditionalFormatting>
  <conditionalFormatting sqref="AH136">
    <cfRule type="containsErrors" dxfId="2260" priority="2262">
      <formula>ISERROR(AH136)</formula>
    </cfRule>
  </conditionalFormatting>
  <conditionalFormatting sqref="AK136">
    <cfRule type="containsErrors" dxfId="2259" priority="2261">
      <formula>ISERROR(AK136)</formula>
    </cfRule>
  </conditionalFormatting>
  <conditionalFormatting sqref="AN137">
    <cfRule type="containsErrors" dxfId="2258" priority="2249">
      <formula>ISERROR(AN137)</formula>
    </cfRule>
  </conditionalFormatting>
  <conditionalFormatting sqref="J137">
    <cfRule type="containsErrors" dxfId="2257" priority="2259">
      <formula>ISERROR(J137)</formula>
    </cfRule>
  </conditionalFormatting>
  <conditionalFormatting sqref="M137">
    <cfRule type="containsErrors" dxfId="2256" priority="2258">
      <formula>ISERROR(M137)</formula>
    </cfRule>
  </conditionalFormatting>
  <conditionalFormatting sqref="P137">
    <cfRule type="containsErrors" dxfId="2255" priority="2257">
      <formula>ISERROR(P137)</formula>
    </cfRule>
  </conditionalFormatting>
  <conditionalFormatting sqref="S137">
    <cfRule type="containsErrors" dxfId="2254" priority="2256">
      <formula>ISERROR(S137)</formula>
    </cfRule>
  </conditionalFormatting>
  <conditionalFormatting sqref="V137">
    <cfRule type="containsErrors" dxfId="2253" priority="2255">
      <formula>ISERROR(V137)</formula>
    </cfRule>
  </conditionalFormatting>
  <conditionalFormatting sqref="Y137">
    <cfRule type="containsErrors" dxfId="2252" priority="2254">
      <formula>ISERROR(Y137)</formula>
    </cfRule>
  </conditionalFormatting>
  <conditionalFormatting sqref="AB137">
    <cfRule type="containsErrors" dxfId="2251" priority="2253">
      <formula>ISERROR(AB137)</formula>
    </cfRule>
  </conditionalFormatting>
  <conditionalFormatting sqref="AE137">
    <cfRule type="containsErrors" dxfId="2250" priority="2252">
      <formula>ISERROR(AE137)</formula>
    </cfRule>
  </conditionalFormatting>
  <conditionalFormatting sqref="AH137">
    <cfRule type="containsErrors" dxfId="2249" priority="2251">
      <formula>ISERROR(AH137)</formula>
    </cfRule>
  </conditionalFormatting>
  <conditionalFormatting sqref="AK137">
    <cfRule type="containsErrors" dxfId="2248" priority="2250">
      <formula>ISERROR(AK137)</formula>
    </cfRule>
  </conditionalFormatting>
  <conditionalFormatting sqref="AN138">
    <cfRule type="containsErrors" dxfId="2247" priority="2238">
      <formula>ISERROR(AN138)</formula>
    </cfRule>
  </conditionalFormatting>
  <conditionalFormatting sqref="J138">
    <cfRule type="containsErrors" dxfId="2246" priority="2248">
      <formula>ISERROR(J138)</formula>
    </cfRule>
  </conditionalFormatting>
  <conditionalFormatting sqref="M138">
    <cfRule type="containsErrors" dxfId="2245" priority="2247">
      <formula>ISERROR(M138)</formula>
    </cfRule>
  </conditionalFormatting>
  <conditionalFormatting sqref="P138">
    <cfRule type="containsErrors" dxfId="2244" priority="2246">
      <formula>ISERROR(P138)</formula>
    </cfRule>
  </conditionalFormatting>
  <conditionalFormatting sqref="S138">
    <cfRule type="containsErrors" dxfId="2243" priority="2245">
      <formula>ISERROR(S138)</formula>
    </cfRule>
  </conditionalFormatting>
  <conditionalFormatting sqref="V138">
    <cfRule type="containsErrors" dxfId="2242" priority="2244">
      <formula>ISERROR(V138)</formula>
    </cfRule>
  </conditionalFormatting>
  <conditionalFormatting sqref="Y138">
    <cfRule type="containsErrors" dxfId="2241" priority="2243">
      <formula>ISERROR(Y138)</formula>
    </cfRule>
  </conditionalFormatting>
  <conditionalFormatting sqref="AB138">
    <cfRule type="containsErrors" dxfId="2240" priority="2242">
      <formula>ISERROR(AB138)</formula>
    </cfRule>
  </conditionalFormatting>
  <conditionalFormatting sqref="AE138">
    <cfRule type="containsErrors" dxfId="2239" priority="2241">
      <formula>ISERROR(AE138)</formula>
    </cfRule>
  </conditionalFormatting>
  <conditionalFormatting sqref="AH138">
    <cfRule type="containsErrors" dxfId="2238" priority="2240">
      <formula>ISERROR(AH138)</formula>
    </cfRule>
  </conditionalFormatting>
  <conditionalFormatting sqref="AK138">
    <cfRule type="containsErrors" dxfId="2237" priority="2239">
      <formula>ISERROR(AK138)</formula>
    </cfRule>
  </conditionalFormatting>
  <conditionalFormatting sqref="AN139">
    <cfRule type="containsErrors" dxfId="2236" priority="2227">
      <formula>ISERROR(AN139)</formula>
    </cfRule>
  </conditionalFormatting>
  <conditionalFormatting sqref="J139">
    <cfRule type="containsErrors" dxfId="2235" priority="2237">
      <formula>ISERROR(J139)</formula>
    </cfRule>
  </conditionalFormatting>
  <conditionalFormatting sqref="M139">
    <cfRule type="containsErrors" dxfId="2234" priority="2236">
      <formula>ISERROR(M139)</formula>
    </cfRule>
  </conditionalFormatting>
  <conditionalFormatting sqref="P139">
    <cfRule type="containsErrors" dxfId="2233" priority="2235">
      <formula>ISERROR(P139)</formula>
    </cfRule>
  </conditionalFormatting>
  <conditionalFormatting sqref="S139">
    <cfRule type="containsErrors" dxfId="2232" priority="2234">
      <formula>ISERROR(S139)</formula>
    </cfRule>
  </conditionalFormatting>
  <conditionalFormatting sqref="V139">
    <cfRule type="containsErrors" dxfId="2231" priority="2233">
      <formula>ISERROR(V139)</formula>
    </cfRule>
  </conditionalFormatting>
  <conditionalFormatting sqref="Y139">
    <cfRule type="containsErrors" dxfId="2230" priority="2232">
      <formula>ISERROR(Y139)</formula>
    </cfRule>
  </conditionalFormatting>
  <conditionalFormatting sqref="AB139">
    <cfRule type="containsErrors" dxfId="2229" priority="2231">
      <formula>ISERROR(AB139)</formula>
    </cfRule>
  </conditionalFormatting>
  <conditionalFormatting sqref="AE139">
    <cfRule type="containsErrors" dxfId="2228" priority="2230">
      <formula>ISERROR(AE139)</formula>
    </cfRule>
  </conditionalFormatting>
  <conditionalFormatting sqref="AH139">
    <cfRule type="containsErrors" dxfId="2227" priority="2229">
      <formula>ISERROR(AH139)</formula>
    </cfRule>
  </conditionalFormatting>
  <conditionalFormatting sqref="AK139">
    <cfRule type="containsErrors" dxfId="2226" priority="2228">
      <formula>ISERROR(AK139)</formula>
    </cfRule>
  </conditionalFormatting>
  <conditionalFormatting sqref="AN146">
    <cfRule type="containsErrors" dxfId="2225" priority="2216">
      <formula>ISERROR(AN146)</formula>
    </cfRule>
  </conditionalFormatting>
  <conditionalFormatting sqref="J146">
    <cfRule type="containsErrors" dxfId="2224" priority="2226">
      <formula>ISERROR(J146)</formula>
    </cfRule>
  </conditionalFormatting>
  <conditionalFormatting sqref="M146">
    <cfRule type="containsErrors" dxfId="2223" priority="2225">
      <formula>ISERROR(M146)</formula>
    </cfRule>
  </conditionalFormatting>
  <conditionalFormatting sqref="P146">
    <cfRule type="containsErrors" dxfId="2222" priority="2224">
      <formula>ISERROR(P146)</formula>
    </cfRule>
  </conditionalFormatting>
  <conditionalFormatting sqref="S146">
    <cfRule type="containsErrors" dxfId="2221" priority="2223">
      <formula>ISERROR(S146)</formula>
    </cfRule>
  </conditionalFormatting>
  <conditionalFormatting sqref="V146">
    <cfRule type="containsErrors" dxfId="2220" priority="2222">
      <formula>ISERROR(V146)</formula>
    </cfRule>
  </conditionalFormatting>
  <conditionalFormatting sqref="Y146">
    <cfRule type="containsErrors" dxfId="2219" priority="2221">
      <formula>ISERROR(Y146)</formula>
    </cfRule>
  </conditionalFormatting>
  <conditionalFormatting sqref="AB146">
    <cfRule type="containsErrors" dxfId="2218" priority="2220">
      <formula>ISERROR(AB146)</formula>
    </cfRule>
  </conditionalFormatting>
  <conditionalFormatting sqref="AE146">
    <cfRule type="containsErrors" dxfId="2217" priority="2219">
      <formula>ISERROR(AE146)</formula>
    </cfRule>
  </conditionalFormatting>
  <conditionalFormatting sqref="AH146">
    <cfRule type="containsErrors" dxfId="2216" priority="2218">
      <formula>ISERROR(AH146)</formula>
    </cfRule>
  </conditionalFormatting>
  <conditionalFormatting sqref="AK146">
    <cfRule type="containsErrors" dxfId="2215" priority="2217">
      <formula>ISERROR(AK146)</formula>
    </cfRule>
  </conditionalFormatting>
  <conditionalFormatting sqref="AN147">
    <cfRule type="containsErrors" dxfId="2214" priority="2205">
      <formula>ISERROR(AN147)</formula>
    </cfRule>
  </conditionalFormatting>
  <conditionalFormatting sqref="J147">
    <cfRule type="containsErrors" dxfId="2213" priority="2215">
      <formula>ISERROR(J147)</formula>
    </cfRule>
  </conditionalFormatting>
  <conditionalFormatting sqref="M147">
    <cfRule type="containsErrors" dxfId="2212" priority="2214">
      <formula>ISERROR(M147)</formula>
    </cfRule>
  </conditionalFormatting>
  <conditionalFormatting sqref="P147">
    <cfRule type="containsErrors" dxfId="2211" priority="2213">
      <formula>ISERROR(P147)</formula>
    </cfRule>
  </conditionalFormatting>
  <conditionalFormatting sqref="S147">
    <cfRule type="containsErrors" dxfId="2210" priority="2212">
      <formula>ISERROR(S147)</formula>
    </cfRule>
  </conditionalFormatting>
  <conditionalFormatting sqref="V147">
    <cfRule type="containsErrors" dxfId="2209" priority="2211">
      <formula>ISERROR(V147)</formula>
    </cfRule>
  </conditionalFormatting>
  <conditionalFormatting sqref="Y147">
    <cfRule type="containsErrors" dxfId="2208" priority="2210">
      <formula>ISERROR(Y147)</formula>
    </cfRule>
  </conditionalFormatting>
  <conditionalFormatting sqref="AB147">
    <cfRule type="containsErrors" dxfId="2207" priority="2209">
      <formula>ISERROR(AB147)</formula>
    </cfRule>
  </conditionalFormatting>
  <conditionalFormatting sqref="AE147">
    <cfRule type="containsErrors" dxfId="2206" priority="2208">
      <formula>ISERROR(AE147)</formula>
    </cfRule>
  </conditionalFormatting>
  <conditionalFormatting sqref="AH147">
    <cfRule type="containsErrors" dxfId="2205" priority="2207">
      <formula>ISERROR(AH147)</formula>
    </cfRule>
  </conditionalFormatting>
  <conditionalFormatting sqref="AK147">
    <cfRule type="containsErrors" dxfId="2204" priority="2206">
      <formula>ISERROR(AK147)</formula>
    </cfRule>
  </conditionalFormatting>
  <conditionalFormatting sqref="AN148">
    <cfRule type="containsErrors" dxfId="2203" priority="2194">
      <formula>ISERROR(AN148)</formula>
    </cfRule>
  </conditionalFormatting>
  <conditionalFormatting sqref="J148">
    <cfRule type="containsErrors" dxfId="2202" priority="2204">
      <formula>ISERROR(J148)</formula>
    </cfRule>
  </conditionalFormatting>
  <conditionalFormatting sqref="M148">
    <cfRule type="containsErrors" dxfId="2201" priority="2203">
      <formula>ISERROR(M148)</formula>
    </cfRule>
  </conditionalFormatting>
  <conditionalFormatting sqref="P148">
    <cfRule type="containsErrors" dxfId="2200" priority="2202">
      <formula>ISERROR(P148)</formula>
    </cfRule>
  </conditionalFormatting>
  <conditionalFormatting sqref="S148">
    <cfRule type="containsErrors" dxfId="2199" priority="2201">
      <formula>ISERROR(S148)</formula>
    </cfRule>
  </conditionalFormatting>
  <conditionalFormatting sqref="V148">
    <cfRule type="containsErrors" dxfId="2198" priority="2200">
      <formula>ISERROR(V148)</formula>
    </cfRule>
  </conditionalFormatting>
  <conditionalFormatting sqref="Y148">
    <cfRule type="containsErrors" dxfId="2197" priority="2199">
      <formula>ISERROR(Y148)</formula>
    </cfRule>
  </conditionalFormatting>
  <conditionalFormatting sqref="AB148">
    <cfRule type="containsErrors" dxfId="2196" priority="2198">
      <formula>ISERROR(AB148)</formula>
    </cfRule>
  </conditionalFormatting>
  <conditionalFormatting sqref="AE148">
    <cfRule type="containsErrors" dxfId="2195" priority="2197">
      <formula>ISERROR(AE148)</formula>
    </cfRule>
  </conditionalFormatting>
  <conditionalFormatting sqref="AH148">
    <cfRule type="containsErrors" dxfId="2194" priority="2196">
      <formula>ISERROR(AH148)</formula>
    </cfRule>
  </conditionalFormatting>
  <conditionalFormatting sqref="AK148">
    <cfRule type="containsErrors" dxfId="2193" priority="2195">
      <formula>ISERROR(AK148)</formula>
    </cfRule>
  </conditionalFormatting>
  <conditionalFormatting sqref="AN149">
    <cfRule type="containsErrors" dxfId="2192" priority="2183">
      <formula>ISERROR(AN149)</formula>
    </cfRule>
  </conditionalFormatting>
  <conditionalFormatting sqref="J149">
    <cfRule type="containsErrors" dxfId="2191" priority="2193">
      <formula>ISERROR(J149)</formula>
    </cfRule>
  </conditionalFormatting>
  <conditionalFormatting sqref="M149">
    <cfRule type="containsErrors" dxfId="2190" priority="2192">
      <formula>ISERROR(M149)</formula>
    </cfRule>
  </conditionalFormatting>
  <conditionalFormatting sqref="P149">
    <cfRule type="containsErrors" dxfId="2189" priority="2191">
      <formula>ISERROR(P149)</formula>
    </cfRule>
  </conditionalFormatting>
  <conditionalFormatting sqref="S149">
    <cfRule type="containsErrors" dxfId="2188" priority="2190">
      <formula>ISERROR(S149)</formula>
    </cfRule>
  </conditionalFormatting>
  <conditionalFormatting sqref="V149">
    <cfRule type="containsErrors" dxfId="2187" priority="2189">
      <formula>ISERROR(V149)</formula>
    </cfRule>
  </conditionalFormatting>
  <conditionalFormatting sqref="Y149">
    <cfRule type="containsErrors" dxfId="2186" priority="2188">
      <formula>ISERROR(Y149)</formula>
    </cfRule>
  </conditionalFormatting>
  <conditionalFormatting sqref="AB149">
    <cfRule type="containsErrors" dxfId="2185" priority="2187">
      <formula>ISERROR(AB149)</formula>
    </cfRule>
  </conditionalFormatting>
  <conditionalFormatting sqref="AE149">
    <cfRule type="containsErrors" dxfId="2184" priority="2186">
      <formula>ISERROR(AE149)</formula>
    </cfRule>
  </conditionalFormatting>
  <conditionalFormatting sqref="AH149">
    <cfRule type="containsErrors" dxfId="2183" priority="2185">
      <formula>ISERROR(AH149)</formula>
    </cfRule>
  </conditionalFormatting>
  <conditionalFormatting sqref="AK149">
    <cfRule type="containsErrors" dxfId="2182" priority="2184">
      <formula>ISERROR(AK149)</formula>
    </cfRule>
  </conditionalFormatting>
  <conditionalFormatting sqref="AN151">
    <cfRule type="containsErrors" dxfId="2181" priority="2172">
      <formula>ISERROR(AN151)</formula>
    </cfRule>
  </conditionalFormatting>
  <conditionalFormatting sqref="J151">
    <cfRule type="containsErrors" dxfId="2180" priority="2182">
      <formula>ISERROR(J151)</formula>
    </cfRule>
  </conditionalFormatting>
  <conditionalFormatting sqref="M151">
    <cfRule type="containsErrors" dxfId="2179" priority="2181">
      <formula>ISERROR(M151)</formula>
    </cfRule>
  </conditionalFormatting>
  <conditionalFormatting sqref="P151">
    <cfRule type="containsErrors" dxfId="2178" priority="2180">
      <formula>ISERROR(P151)</formula>
    </cfRule>
  </conditionalFormatting>
  <conditionalFormatting sqref="S151">
    <cfRule type="containsErrors" dxfId="2177" priority="2179">
      <formula>ISERROR(S151)</formula>
    </cfRule>
  </conditionalFormatting>
  <conditionalFormatting sqref="V151">
    <cfRule type="containsErrors" dxfId="2176" priority="2178">
      <formula>ISERROR(V151)</formula>
    </cfRule>
  </conditionalFormatting>
  <conditionalFormatting sqref="Y151">
    <cfRule type="containsErrors" dxfId="2175" priority="2177">
      <formula>ISERROR(Y151)</formula>
    </cfRule>
  </conditionalFormatting>
  <conditionalFormatting sqref="AB151">
    <cfRule type="containsErrors" dxfId="2174" priority="2176">
      <formula>ISERROR(AB151)</formula>
    </cfRule>
  </conditionalFormatting>
  <conditionalFormatting sqref="AE151">
    <cfRule type="containsErrors" dxfId="2173" priority="2175">
      <formula>ISERROR(AE151)</formula>
    </cfRule>
  </conditionalFormatting>
  <conditionalFormatting sqref="AH151">
    <cfRule type="containsErrors" dxfId="2172" priority="2174">
      <formula>ISERROR(AH151)</formula>
    </cfRule>
  </conditionalFormatting>
  <conditionalFormatting sqref="AK151">
    <cfRule type="containsErrors" dxfId="2171" priority="2173">
      <formula>ISERROR(AK151)</formula>
    </cfRule>
  </conditionalFormatting>
  <conditionalFormatting sqref="AN152">
    <cfRule type="containsErrors" dxfId="2170" priority="2161">
      <formula>ISERROR(AN152)</formula>
    </cfRule>
  </conditionalFormatting>
  <conditionalFormatting sqref="J152">
    <cfRule type="containsErrors" dxfId="2169" priority="2171">
      <formula>ISERROR(J152)</formula>
    </cfRule>
  </conditionalFormatting>
  <conditionalFormatting sqref="M152">
    <cfRule type="containsErrors" dxfId="2168" priority="2170">
      <formula>ISERROR(M152)</formula>
    </cfRule>
  </conditionalFormatting>
  <conditionalFormatting sqref="P152">
    <cfRule type="containsErrors" dxfId="2167" priority="2169">
      <formula>ISERROR(P152)</formula>
    </cfRule>
  </conditionalFormatting>
  <conditionalFormatting sqref="S152">
    <cfRule type="containsErrors" dxfId="2166" priority="2168">
      <formula>ISERROR(S152)</formula>
    </cfRule>
  </conditionalFormatting>
  <conditionalFormatting sqref="V152">
    <cfRule type="containsErrors" dxfId="2165" priority="2167">
      <formula>ISERROR(V152)</formula>
    </cfRule>
  </conditionalFormatting>
  <conditionalFormatting sqref="Y152">
    <cfRule type="containsErrors" dxfId="2164" priority="2166">
      <formula>ISERROR(Y152)</formula>
    </cfRule>
  </conditionalFormatting>
  <conditionalFormatting sqref="AB152">
    <cfRule type="containsErrors" dxfId="2163" priority="2165">
      <formula>ISERROR(AB152)</formula>
    </cfRule>
  </conditionalFormatting>
  <conditionalFormatting sqref="AE152">
    <cfRule type="containsErrors" dxfId="2162" priority="2164">
      <formula>ISERROR(AE152)</formula>
    </cfRule>
  </conditionalFormatting>
  <conditionalFormatting sqref="AH152">
    <cfRule type="containsErrors" dxfId="2161" priority="2163">
      <formula>ISERROR(AH152)</formula>
    </cfRule>
  </conditionalFormatting>
  <conditionalFormatting sqref="AK152">
    <cfRule type="containsErrors" dxfId="2160" priority="2162">
      <formula>ISERROR(AK152)</formula>
    </cfRule>
  </conditionalFormatting>
  <conditionalFormatting sqref="AN153">
    <cfRule type="containsErrors" dxfId="2159" priority="2150">
      <formula>ISERROR(AN153)</formula>
    </cfRule>
  </conditionalFormatting>
  <conditionalFormatting sqref="J153">
    <cfRule type="containsErrors" dxfId="2158" priority="2160">
      <formula>ISERROR(J153)</formula>
    </cfRule>
  </conditionalFormatting>
  <conditionalFormatting sqref="M153">
    <cfRule type="containsErrors" dxfId="2157" priority="2159">
      <formula>ISERROR(M153)</formula>
    </cfRule>
  </conditionalFormatting>
  <conditionalFormatting sqref="P153">
    <cfRule type="containsErrors" dxfId="2156" priority="2158">
      <formula>ISERROR(P153)</formula>
    </cfRule>
  </conditionalFormatting>
  <conditionalFormatting sqref="S153">
    <cfRule type="containsErrors" dxfId="2155" priority="2157">
      <formula>ISERROR(S153)</formula>
    </cfRule>
  </conditionalFormatting>
  <conditionalFormatting sqref="V153">
    <cfRule type="containsErrors" dxfId="2154" priority="2156">
      <formula>ISERROR(V153)</formula>
    </cfRule>
  </conditionalFormatting>
  <conditionalFormatting sqref="Y153">
    <cfRule type="containsErrors" dxfId="2153" priority="2155">
      <formula>ISERROR(Y153)</formula>
    </cfRule>
  </conditionalFormatting>
  <conditionalFormatting sqref="AB153">
    <cfRule type="containsErrors" dxfId="2152" priority="2154">
      <formula>ISERROR(AB153)</formula>
    </cfRule>
  </conditionalFormatting>
  <conditionalFormatting sqref="AE153">
    <cfRule type="containsErrors" dxfId="2151" priority="2153">
      <formula>ISERROR(AE153)</formula>
    </cfRule>
  </conditionalFormatting>
  <conditionalFormatting sqref="AH153">
    <cfRule type="containsErrors" dxfId="2150" priority="2152">
      <formula>ISERROR(AH153)</formula>
    </cfRule>
  </conditionalFormatting>
  <conditionalFormatting sqref="AK153">
    <cfRule type="containsErrors" dxfId="2149" priority="2151">
      <formula>ISERROR(AK153)</formula>
    </cfRule>
  </conditionalFormatting>
  <conditionalFormatting sqref="AN154">
    <cfRule type="containsErrors" dxfId="2148" priority="2139">
      <formula>ISERROR(AN154)</formula>
    </cfRule>
  </conditionalFormatting>
  <conditionalFormatting sqref="J154">
    <cfRule type="containsErrors" dxfId="2147" priority="2149">
      <formula>ISERROR(J154)</formula>
    </cfRule>
  </conditionalFormatting>
  <conditionalFormatting sqref="M154">
    <cfRule type="containsErrors" dxfId="2146" priority="2148">
      <formula>ISERROR(M154)</formula>
    </cfRule>
  </conditionalFormatting>
  <conditionalFormatting sqref="P154">
    <cfRule type="containsErrors" dxfId="2145" priority="2147">
      <formula>ISERROR(P154)</formula>
    </cfRule>
  </conditionalFormatting>
  <conditionalFormatting sqref="S154">
    <cfRule type="containsErrors" dxfId="2144" priority="2146">
      <formula>ISERROR(S154)</formula>
    </cfRule>
  </conditionalFormatting>
  <conditionalFormatting sqref="V154">
    <cfRule type="containsErrors" dxfId="2143" priority="2145">
      <formula>ISERROR(V154)</formula>
    </cfRule>
  </conditionalFormatting>
  <conditionalFormatting sqref="Y154">
    <cfRule type="containsErrors" dxfId="2142" priority="2144">
      <formula>ISERROR(Y154)</formula>
    </cfRule>
  </conditionalFormatting>
  <conditionalFormatting sqref="AB154">
    <cfRule type="containsErrors" dxfId="2141" priority="2143">
      <formula>ISERROR(AB154)</formula>
    </cfRule>
  </conditionalFormatting>
  <conditionalFormatting sqref="AE154">
    <cfRule type="containsErrors" dxfId="2140" priority="2142">
      <formula>ISERROR(AE154)</formula>
    </cfRule>
  </conditionalFormatting>
  <conditionalFormatting sqref="AH154">
    <cfRule type="containsErrors" dxfId="2139" priority="2141">
      <formula>ISERROR(AH154)</formula>
    </cfRule>
  </conditionalFormatting>
  <conditionalFormatting sqref="AK154">
    <cfRule type="containsErrors" dxfId="2138" priority="2140">
      <formula>ISERROR(AK154)</formula>
    </cfRule>
  </conditionalFormatting>
  <conditionalFormatting sqref="AN156">
    <cfRule type="containsErrors" dxfId="2137" priority="2128">
      <formula>ISERROR(AN156)</formula>
    </cfRule>
  </conditionalFormatting>
  <conditionalFormatting sqref="J156">
    <cfRule type="containsErrors" dxfId="2136" priority="2138">
      <formula>ISERROR(J156)</formula>
    </cfRule>
  </conditionalFormatting>
  <conditionalFormatting sqref="M156">
    <cfRule type="containsErrors" dxfId="2135" priority="2137">
      <formula>ISERROR(M156)</formula>
    </cfRule>
  </conditionalFormatting>
  <conditionalFormatting sqref="P156">
    <cfRule type="containsErrors" dxfId="2134" priority="2136">
      <formula>ISERROR(P156)</formula>
    </cfRule>
  </conditionalFormatting>
  <conditionalFormatting sqref="S156">
    <cfRule type="containsErrors" dxfId="2133" priority="2135">
      <formula>ISERROR(S156)</formula>
    </cfRule>
  </conditionalFormatting>
  <conditionalFormatting sqref="V156">
    <cfRule type="containsErrors" dxfId="2132" priority="2134">
      <formula>ISERROR(V156)</formula>
    </cfRule>
  </conditionalFormatting>
  <conditionalFormatting sqref="Y156">
    <cfRule type="containsErrors" dxfId="2131" priority="2133">
      <formula>ISERROR(Y156)</formula>
    </cfRule>
  </conditionalFormatting>
  <conditionalFormatting sqref="AB156">
    <cfRule type="containsErrors" dxfId="2130" priority="2132">
      <formula>ISERROR(AB156)</formula>
    </cfRule>
  </conditionalFormatting>
  <conditionalFormatting sqref="AE156">
    <cfRule type="containsErrors" dxfId="2129" priority="2131">
      <formula>ISERROR(AE156)</formula>
    </cfRule>
  </conditionalFormatting>
  <conditionalFormatting sqref="AH156">
    <cfRule type="containsErrors" dxfId="2128" priority="2130">
      <formula>ISERROR(AH156)</formula>
    </cfRule>
  </conditionalFormatting>
  <conditionalFormatting sqref="AK156">
    <cfRule type="containsErrors" dxfId="2127" priority="2129">
      <formula>ISERROR(AK156)</formula>
    </cfRule>
  </conditionalFormatting>
  <conditionalFormatting sqref="AN157">
    <cfRule type="containsErrors" dxfId="2126" priority="2117">
      <formula>ISERROR(AN157)</formula>
    </cfRule>
  </conditionalFormatting>
  <conditionalFormatting sqref="J157">
    <cfRule type="containsErrors" dxfId="2125" priority="2127">
      <formula>ISERROR(J157)</formula>
    </cfRule>
  </conditionalFormatting>
  <conditionalFormatting sqref="M157">
    <cfRule type="containsErrors" dxfId="2124" priority="2126">
      <formula>ISERROR(M157)</formula>
    </cfRule>
  </conditionalFormatting>
  <conditionalFormatting sqref="P157">
    <cfRule type="containsErrors" dxfId="2123" priority="2125">
      <formula>ISERROR(P157)</formula>
    </cfRule>
  </conditionalFormatting>
  <conditionalFormatting sqref="S157">
    <cfRule type="containsErrors" dxfId="2122" priority="2124">
      <formula>ISERROR(S157)</formula>
    </cfRule>
  </conditionalFormatting>
  <conditionalFormatting sqref="V157">
    <cfRule type="containsErrors" dxfId="2121" priority="2123">
      <formula>ISERROR(V157)</formula>
    </cfRule>
  </conditionalFormatting>
  <conditionalFormatting sqref="Y157">
    <cfRule type="containsErrors" dxfId="2120" priority="2122">
      <formula>ISERROR(Y157)</formula>
    </cfRule>
  </conditionalFormatting>
  <conditionalFormatting sqref="AB157">
    <cfRule type="containsErrors" dxfId="2119" priority="2121">
      <formula>ISERROR(AB157)</formula>
    </cfRule>
  </conditionalFormatting>
  <conditionalFormatting sqref="AE157">
    <cfRule type="containsErrors" dxfId="2118" priority="2120">
      <formula>ISERROR(AE157)</formula>
    </cfRule>
  </conditionalFormatting>
  <conditionalFormatting sqref="AH157">
    <cfRule type="containsErrors" dxfId="2117" priority="2119">
      <formula>ISERROR(AH157)</formula>
    </cfRule>
  </conditionalFormatting>
  <conditionalFormatting sqref="AK157">
    <cfRule type="containsErrors" dxfId="2116" priority="2118">
      <formula>ISERROR(AK157)</formula>
    </cfRule>
  </conditionalFormatting>
  <conditionalFormatting sqref="AN158">
    <cfRule type="containsErrors" dxfId="2115" priority="2106">
      <formula>ISERROR(AN158)</formula>
    </cfRule>
  </conditionalFormatting>
  <conditionalFormatting sqref="J158">
    <cfRule type="containsErrors" dxfId="2114" priority="2116">
      <formula>ISERROR(J158)</formula>
    </cfRule>
  </conditionalFormatting>
  <conditionalFormatting sqref="M158">
    <cfRule type="containsErrors" dxfId="2113" priority="2115">
      <formula>ISERROR(M158)</formula>
    </cfRule>
  </conditionalFormatting>
  <conditionalFormatting sqref="P158">
    <cfRule type="containsErrors" dxfId="2112" priority="2114">
      <formula>ISERROR(P158)</formula>
    </cfRule>
  </conditionalFormatting>
  <conditionalFormatting sqref="S158">
    <cfRule type="containsErrors" dxfId="2111" priority="2113">
      <formula>ISERROR(S158)</formula>
    </cfRule>
  </conditionalFormatting>
  <conditionalFormatting sqref="V158">
    <cfRule type="containsErrors" dxfId="2110" priority="2112">
      <formula>ISERROR(V158)</formula>
    </cfRule>
  </conditionalFormatting>
  <conditionalFormatting sqref="Y158">
    <cfRule type="containsErrors" dxfId="2109" priority="2111">
      <formula>ISERROR(Y158)</formula>
    </cfRule>
  </conditionalFormatting>
  <conditionalFormatting sqref="AB158">
    <cfRule type="containsErrors" dxfId="2108" priority="2110">
      <formula>ISERROR(AB158)</formula>
    </cfRule>
  </conditionalFormatting>
  <conditionalFormatting sqref="AE158">
    <cfRule type="containsErrors" dxfId="2107" priority="2109">
      <formula>ISERROR(AE158)</formula>
    </cfRule>
  </conditionalFormatting>
  <conditionalFormatting sqref="AH158">
    <cfRule type="containsErrors" dxfId="2106" priority="2108">
      <formula>ISERROR(AH158)</formula>
    </cfRule>
  </conditionalFormatting>
  <conditionalFormatting sqref="AK158">
    <cfRule type="containsErrors" dxfId="2105" priority="2107">
      <formula>ISERROR(AK158)</formula>
    </cfRule>
  </conditionalFormatting>
  <conditionalFormatting sqref="AN159">
    <cfRule type="containsErrors" dxfId="2104" priority="2095">
      <formula>ISERROR(AN159)</formula>
    </cfRule>
  </conditionalFormatting>
  <conditionalFormatting sqref="J159">
    <cfRule type="containsErrors" dxfId="2103" priority="2105">
      <formula>ISERROR(J159)</formula>
    </cfRule>
  </conditionalFormatting>
  <conditionalFormatting sqref="M159">
    <cfRule type="containsErrors" dxfId="2102" priority="2104">
      <formula>ISERROR(M159)</formula>
    </cfRule>
  </conditionalFormatting>
  <conditionalFormatting sqref="P159">
    <cfRule type="containsErrors" dxfId="2101" priority="2103">
      <formula>ISERROR(P159)</formula>
    </cfRule>
  </conditionalFormatting>
  <conditionalFormatting sqref="S159">
    <cfRule type="containsErrors" dxfId="2100" priority="2102">
      <formula>ISERROR(S159)</formula>
    </cfRule>
  </conditionalFormatting>
  <conditionalFormatting sqref="V159">
    <cfRule type="containsErrors" dxfId="2099" priority="2101">
      <formula>ISERROR(V159)</formula>
    </cfRule>
  </conditionalFormatting>
  <conditionalFormatting sqref="Y159">
    <cfRule type="containsErrors" dxfId="2098" priority="2100">
      <formula>ISERROR(Y159)</formula>
    </cfRule>
  </conditionalFormatting>
  <conditionalFormatting sqref="AB159">
    <cfRule type="containsErrors" dxfId="2097" priority="2099">
      <formula>ISERROR(AB159)</formula>
    </cfRule>
  </conditionalFormatting>
  <conditionalFormatting sqref="AE159">
    <cfRule type="containsErrors" dxfId="2096" priority="2098">
      <formula>ISERROR(AE159)</formula>
    </cfRule>
  </conditionalFormatting>
  <conditionalFormatting sqref="AH159">
    <cfRule type="containsErrors" dxfId="2095" priority="2097">
      <formula>ISERROR(AH159)</formula>
    </cfRule>
  </conditionalFormatting>
  <conditionalFormatting sqref="AK159">
    <cfRule type="containsErrors" dxfId="2094" priority="2096">
      <formula>ISERROR(AK159)</formula>
    </cfRule>
  </conditionalFormatting>
  <conditionalFormatting sqref="AN161">
    <cfRule type="containsErrors" dxfId="2093" priority="2084">
      <formula>ISERROR(AN161)</formula>
    </cfRule>
  </conditionalFormatting>
  <conditionalFormatting sqref="J161">
    <cfRule type="containsErrors" dxfId="2092" priority="2094">
      <formula>ISERROR(J161)</formula>
    </cfRule>
  </conditionalFormatting>
  <conditionalFormatting sqref="M161">
    <cfRule type="containsErrors" dxfId="2091" priority="2093">
      <formula>ISERROR(M161)</formula>
    </cfRule>
  </conditionalFormatting>
  <conditionalFormatting sqref="P161">
    <cfRule type="containsErrors" dxfId="2090" priority="2092">
      <formula>ISERROR(P161)</formula>
    </cfRule>
  </conditionalFormatting>
  <conditionalFormatting sqref="S161">
    <cfRule type="containsErrors" dxfId="2089" priority="2091">
      <formula>ISERROR(S161)</formula>
    </cfRule>
  </conditionalFormatting>
  <conditionalFormatting sqref="V161">
    <cfRule type="containsErrors" dxfId="2088" priority="2090">
      <formula>ISERROR(V161)</formula>
    </cfRule>
  </conditionalFormatting>
  <conditionalFormatting sqref="Y161">
    <cfRule type="containsErrors" dxfId="2087" priority="2089">
      <formula>ISERROR(Y161)</formula>
    </cfRule>
  </conditionalFormatting>
  <conditionalFormatting sqref="AB161">
    <cfRule type="containsErrors" dxfId="2086" priority="2088">
      <formula>ISERROR(AB161)</formula>
    </cfRule>
  </conditionalFormatting>
  <conditionalFormatting sqref="AE161">
    <cfRule type="containsErrors" dxfId="2085" priority="2087">
      <formula>ISERROR(AE161)</formula>
    </cfRule>
  </conditionalFormatting>
  <conditionalFormatting sqref="AH161">
    <cfRule type="containsErrors" dxfId="2084" priority="2086">
      <formula>ISERROR(AH161)</formula>
    </cfRule>
  </conditionalFormatting>
  <conditionalFormatting sqref="AK161">
    <cfRule type="containsErrors" dxfId="2083" priority="2085">
      <formula>ISERROR(AK161)</formula>
    </cfRule>
  </conditionalFormatting>
  <conditionalFormatting sqref="AN162">
    <cfRule type="containsErrors" dxfId="2082" priority="2073">
      <formula>ISERROR(AN162)</formula>
    </cfRule>
  </conditionalFormatting>
  <conditionalFormatting sqref="J162">
    <cfRule type="containsErrors" dxfId="2081" priority="2083">
      <formula>ISERROR(J162)</formula>
    </cfRule>
  </conditionalFormatting>
  <conditionalFormatting sqref="M162">
    <cfRule type="containsErrors" dxfId="2080" priority="2082">
      <formula>ISERROR(M162)</formula>
    </cfRule>
  </conditionalFormatting>
  <conditionalFormatting sqref="P162">
    <cfRule type="containsErrors" dxfId="2079" priority="2081">
      <formula>ISERROR(P162)</formula>
    </cfRule>
  </conditionalFormatting>
  <conditionalFormatting sqref="S162">
    <cfRule type="containsErrors" dxfId="2078" priority="2080">
      <formula>ISERROR(S162)</formula>
    </cfRule>
  </conditionalFormatting>
  <conditionalFormatting sqref="V162">
    <cfRule type="containsErrors" dxfId="2077" priority="2079">
      <formula>ISERROR(V162)</formula>
    </cfRule>
  </conditionalFormatting>
  <conditionalFormatting sqref="Y162">
    <cfRule type="containsErrors" dxfId="2076" priority="2078">
      <formula>ISERROR(Y162)</formula>
    </cfRule>
  </conditionalFormatting>
  <conditionalFormatting sqref="AB162">
    <cfRule type="containsErrors" dxfId="2075" priority="2077">
      <formula>ISERROR(AB162)</formula>
    </cfRule>
  </conditionalFormatting>
  <conditionalFormatting sqref="AE162">
    <cfRule type="containsErrors" dxfId="2074" priority="2076">
      <formula>ISERROR(AE162)</formula>
    </cfRule>
  </conditionalFormatting>
  <conditionalFormatting sqref="AH162">
    <cfRule type="containsErrors" dxfId="2073" priority="2075">
      <formula>ISERROR(AH162)</formula>
    </cfRule>
  </conditionalFormatting>
  <conditionalFormatting sqref="AK162">
    <cfRule type="containsErrors" dxfId="2072" priority="2074">
      <formula>ISERROR(AK162)</formula>
    </cfRule>
  </conditionalFormatting>
  <conditionalFormatting sqref="AN163">
    <cfRule type="containsErrors" dxfId="2071" priority="2062">
      <formula>ISERROR(AN163)</formula>
    </cfRule>
  </conditionalFormatting>
  <conditionalFormatting sqref="J163">
    <cfRule type="containsErrors" dxfId="2070" priority="2072">
      <formula>ISERROR(J163)</formula>
    </cfRule>
  </conditionalFormatting>
  <conditionalFormatting sqref="M163">
    <cfRule type="containsErrors" dxfId="2069" priority="2071">
      <formula>ISERROR(M163)</formula>
    </cfRule>
  </conditionalFormatting>
  <conditionalFormatting sqref="P163">
    <cfRule type="containsErrors" dxfId="2068" priority="2070">
      <formula>ISERROR(P163)</formula>
    </cfRule>
  </conditionalFormatting>
  <conditionalFormatting sqref="S163">
    <cfRule type="containsErrors" dxfId="2067" priority="2069">
      <formula>ISERROR(S163)</formula>
    </cfRule>
  </conditionalFormatting>
  <conditionalFormatting sqref="V163">
    <cfRule type="containsErrors" dxfId="2066" priority="2068">
      <formula>ISERROR(V163)</formula>
    </cfRule>
  </conditionalFormatting>
  <conditionalFormatting sqref="Y163">
    <cfRule type="containsErrors" dxfId="2065" priority="2067">
      <formula>ISERROR(Y163)</formula>
    </cfRule>
  </conditionalFormatting>
  <conditionalFormatting sqref="AB163">
    <cfRule type="containsErrors" dxfId="2064" priority="2066">
      <formula>ISERROR(AB163)</formula>
    </cfRule>
  </conditionalFormatting>
  <conditionalFormatting sqref="AE163">
    <cfRule type="containsErrors" dxfId="2063" priority="2065">
      <formula>ISERROR(AE163)</formula>
    </cfRule>
  </conditionalFormatting>
  <conditionalFormatting sqref="AH163">
    <cfRule type="containsErrors" dxfId="2062" priority="2064">
      <formula>ISERROR(AH163)</formula>
    </cfRule>
  </conditionalFormatting>
  <conditionalFormatting sqref="AK163">
    <cfRule type="containsErrors" dxfId="2061" priority="2063">
      <formula>ISERROR(AK163)</formula>
    </cfRule>
  </conditionalFormatting>
  <conditionalFormatting sqref="AN164">
    <cfRule type="containsErrors" dxfId="2060" priority="2051">
      <formula>ISERROR(AN164)</formula>
    </cfRule>
  </conditionalFormatting>
  <conditionalFormatting sqref="J164">
    <cfRule type="containsErrors" dxfId="2059" priority="2061">
      <formula>ISERROR(J164)</formula>
    </cfRule>
  </conditionalFormatting>
  <conditionalFormatting sqref="M164">
    <cfRule type="containsErrors" dxfId="2058" priority="2060">
      <formula>ISERROR(M164)</formula>
    </cfRule>
  </conditionalFormatting>
  <conditionalFormatting sqref="P164">
    <cfRule type="containsErrors" dxfId="2057" priority="2059">
      <formula>ISERROR(P164)</formula>
    </cfRule>
  </conditionalFormatting>
  <conditionalFormatting sqref="S164">
    <cfRule type="containsErrors" dxfId="2056" priority="2058">
      <formula>ISERROR(S164)</formula>
    </cfRule>
  </conditionalFormatting>
  <conditionalFormatting sqref="V164">
    <cfRule type="containsErrors" dxfId="2055" priority="2057">
      <formula>ISERROR(V164)</formula>
    </cfRule>
  </conditionalFormatting>
  <conditionalFormatting sqref="Y164">
    <cfRule type="containsErrors" dxfId="2054" priority="2056">
      <formula>ISERROR(Y164)</formula>
    </cfRule>
  </conditionalFormatting>
  <conditionalFormatting sqref="AB164">
    <cfRule type="containsErrors" dxfId="2053" priority="2055">
      <formula>ISERROR(AB164)</formula>
    </cfRule>
  </conditionalFormatting>
  <conditionalFormatting sqref="AE164">
    <cfRule type="containsErrors" dxfId="2052" priority="2054">
      <formula>ISERROR(AE164)</formula>
    </cfRule>
  </conditionalFormatting>
  <conditionalFormatting sqref="AH164">
    <cfRule type="containsErrors" dxfId="2051" priority="2053">
      <formula>ISERROR(AH164)</formula>
    </cfRule>
  </conditionalFormatting>
  <conditionalFormatting sqref="AK164">
    <cfRule type="containsErrors" dxfId="2050" priority="2052">
      <formula>ISERROR(AK164)</formula>
    </cfRule>
  </conditionalFormatting>
  <conditionalFormatting sqref="AN166">
    <cfRule type="containsErrors" dxfId="2049" priority="2040">
      <formula>ISERROR(AN166)</formula>
    </cfRule>
  </conditionalFormatting>
  <conditionalFormatting sqref="J166">
    <cfRule type="containsErrors" dxfId="2048" priority="2050">
      <formula>ISERROR(J166)</formula>
    </cfRule>
  </conditionalFormatting>
  <conditionalFormatting sqref="M166">
    <cfRule type="containsErrors" dxfId="2047" priority="2049">
      <formula>ISERROR(M166)</formula>
    </cfRule>
  </conditionalFormatting>
  <conditionalFormatting sqref="P166">
    <cfRule type="containsErrors" dxfId="2046" priority="2048">
      <formula>ISERROR(P166)</formula>
    </cfRule>
  </conditionalFormatting>
  <conditionalFormatting sqref="S166">
    <cfRule type="containsErrors" dxfId="2045" priority="2047">
      <formula>ISERROR(S166)</formula>
    </cfRule>
  </conditionalFormatting>
  <conditionalFormatting sqref="V166">
    <cfRule type="containsErrors" dxfId="2044" priority="2046">
      <formula>ISERROR(V166)</formula>
    </cfRule>
  </conditionalFormatting>
  <conditionalFormatting sqref="Y166">
    <cfRule type="containsErrors" dxfId="2043" priority="2045">
      <formula>ISERROR(Y166)</formula>
    </cfRule>
  </conditionalFormatting>
  <conditionalFormatting sqref="AB166">
    <cfRule type="containsErrors" dxfId="2042" priority="2044">
      <formula>ISERROR(AB166)</formula>
    </cfRule>
  </conditionalFormatting>
  <conditionalFormatting sqref="AE166">
    <cfRule type="containsErrors" dxfId="2041" priority="2043">
      <formula>ISERROR(AE166)</formula>
    </cfRule>
  </conditionalFormatting>
  <conditionalFormatting sqref="AH166">
    <cfRule type="containsErrors" dxfId="2040" priority="2042">
      <formula>ISERROR(AH166)</formula>
    </cfRule>
  </conditionalFormatting>
  <conditionalFormatting sqref="AK166">
    <cfRule type="containsErrors" dxfId="2039" priority="2041">
      <formula>ISERROR(AK166)</formula>
    </cfRule>
  </conditionalFormatting>
  <conditionalFormatting sqref="AN167">
    <cfRule type="containsErrors" dxfId="2038" priority="2029">
      <formula>ISERROR(AN167)</formula>
    </cfRule>
  </conditionalFormatting>
  <conditionalFormatting sqref="J167">
    <cfRule type="containsErrors" dxfId="2037" priority="2039">
      <formula>ISERROR(J167)</formula>
    </cfRule>
  </conditionalFormatting>
  <conditionalFormatting sqref="M167">
    <cfRule type="containsErrors" dxfId="2036" priority="2038">
      <formula>ISERROR(M167)</formula>
    </cfRule>
  </conditionalFormatting>
  <conditionalFormatting sqref="P167">
    <cfRule type="containsErrors" dxfId="2035" priority="2037">
      <formula>ISERROR(P167)</formula>
    </cfRule>
  </conditionalFormatting>
  <conditionalFormatting sqref="S167">
    <cfRule type="containsErrors" dxfId="2034" priority="2036">
      <formula>ISERROR(S167)</formula>
    </cfRule>
  </conditionalFormatting>
  <conditionalFormatting sqref="V167">
    <cfRule type="containsErrors" dxfId="2033" priority="2035">
      <formula>ISERROR(V167)</formula>
    </cfRule>
  </conditionalFormatting>
  <conditionalFormatting sqref="Y167">
    <cfRule type="containsErrors" dxfId="2032" priority="2034">
      <formula>ISERROR(Y167)</formula>
    </cfRule>
  </conditionalFormatting>
  <conditionalFormatting sqref="AB167">
    <cfRule type="containsErrors" dxfId="2031" priority="2033">
      <formula>ISERROR(AB167)</formula>
    </cfRule>
  </conditionalFormatting>
  <conditionalFormatting sqref="AE167">
    <cfRule type="containsErrors" dxfId="2030" priority="2032">
      <formula>ISERROR(AE167)</formula>
    </cfRule>
  </conditionalFormatting>
  <conditionalFormatting sqref="AH167">
    <cfRule type="containsErrors" dxfId="2029" priority="2031">
      <formula>ISERROR(AH167)</formula>
    </cfRule>
  </conditionalFormatting>
  <conditionalFormatting sqref="AK167">
    <cfRule type="containsErrors" dxfId="2028" priority="2030">
      <formula>ISERROR(AK167)</formula>
    </cfRule>
  </conditionalFormatting>
  <conditionalFormatting sqref="AN168">
    <cfRule type="containsErrors" dxfId="2027" priority="2018">
      <formula>ISERROR(AN168)</formula>
    </cfRule>
  </conditionalFormatting>
  <conditionalFormatting sqref="J168">
    <cfRule type="containsErrors" dxfId="2026" priority="2028">
      <formula>ISERROR(J168)</formula>
    </cfRule>
  </conditionalFormatting>
  <conditionalFormatting sqref="M168">
    <cfRule type="containsErrors" dxfId="2025" priority="2027">
      <formula>ISERROR(M168)</formula>
    </cfRule>
  </conditionalFormatting>
  <conditionalFormatting sqref="P168">
    <cfRule type="containsErrors" dxfId="2024" priority="2026">
      <formula>ISERROR(P168)</formula>
    </cfRule>
  </conditionalFormatting>
  <conditionalFormatting sqref="S168">
    <cfRule type="containsErrors" dxfId="2023" priority="2025">
      <formula>ISERROR(S168)</formula>
    </cfRule>
  </conditionalFormatting>
  <conditionalFormatting sqref="V168">
    <cfRule type="containsErrors" dxfId="2022" priority="2024">
      <formula>ISERROR(V168)</formula>
    </cfRule>
  </conditionalFormatting>
  <conditionalFormatting sqref="Y168">
    <cfRule type="containsErrors" dxfId="2021" priority="2023">
      <formula>ISERROR(Y168)</formula>
    </cfRule>
  </conditionalFormatting>
  <conditionalFormatting sqref="AB168">
    <cfRule type="containsErrors" dxfId="2020" priority="2022">
      <formula>ISERROR(AB168)</formula>
    </cfRule>
  </conditionalFormatting>
  <conditionalFormatting sqref="AE168">
    <cfRule type="containsErrors" dxfId="2019" priority="2021">
      <formula>ISERROR(AE168)</formula>
    </cfRule>
  </conditionalFormatting>
  <conditionalFormatting sqref="AH168">
    <cfRule type="containsErrors" dxfId="2018" priority="2020">
      <formula>ISERROR(AH168)</formula>
    </cfRule>
  </conditionalFormatting>
  <conditionalFormatting sqref="AK168">
    <cfRule type="containsErrors" dxfId="2017" priority="2019">
      <formula>ISERROR(AK168)</formula>
    </cfRule>
  </conditionalFormatting>
  <conditionalFormatting sqref="AN169">
    <cfRule type="containsErrors" dxfId="2016" priority="2007">
      <formula>ISERROR(AN169)</formula>
    </cfRule>
  </conditionalFormatting>
  <conditionalFormatting sqref="J169">
    <cfRule type="containsErrors" dxfId="2015" priority="2017">
      <formula>ISERROR(J169)</formula>
    </cfRule>
  </conditionalFormatting>
  <conditionalFormatting sqref="M169">
    <cfRule type="containsErrors" dxfId="2014" priority="2016">
      <formula>ISERROR(M169)</formula>
    </cfRule>
  </conditionalFormatting>
  <conditionalFormatting sqref="P169">
    <cfRule type="containsErrors" dxfId="2013" priority="2015">
      <formula>ISERROR(P169)</formula>
    </cfRule>
  </conditionalFormatting>
  <conditionalFormatting sqref="S169">
    <cfRule type="containsErrors" dxfId="2012" priority="2014">
      <formula>ISERROR(S169)</formula>
    </cfRule>
  </conditionalFormatting>
  <conditionalFormatting sqref="V169">
    <cfRule type="containsErrors" dxfId="2011" priority="2013">
      <formula>ISERROR(V169)</formula>
    </cfRule>
  </conditionalFormatting>
  <conditionalFormatting sqref="Y169">
    <cfRule type="containsErrors" dxfId="2010" priority="2012">
      <formula>ISERROR(Y169)</formula>
    </cfRule>
  </conditionalFormatting>
  <conditionalFormatting sqref="AB169">
    <cfRule type="containsErrors" dxfId="2009" priority="2011">
      <formula>ISERROR(AB169)</formula>
    </cfRule>
  </conditionalFormatting>
  <conditionalFormatting sqref="AE169">
    <cfRule type="containsErrors" dxfId="2008" priority="2010">
      <formula>ISERROR(AE169)</formula>
    </cfRule>
  </conditionalFormatting>
  <conditionalFormatting sqref="AH169">
    <cfRule type="containsErrors" dxfId="2007" priority="2009">
      <formula>ISERROR(AH169)</formula>
    </cfRule>
  </conditionalFormatting>
  <conditionalFormatting sqref="AK169">
    <cfRule type="containsErrors" dxfId="2006" priority="2008">
      <formula>ISERROR(AK169)</formula>
    </cfRule>
  </conditionalFormatting>
  <conditionalFormatting sqref="AN171">
    <cfRule type="containsErrors" dxfId="2005" priority="1996">
      <formula>ISERROR(AN171)</formula>
    </cfRule>
  </conditionalFormatting>
  <conditionalFormatting sqref="J171">
    <cfRule type="containsErrors" dxfId="2004" priority="2006">
      <formula>ISERROR(J171)</formula>
    </cfRule>
  </conditionalFormatting>
  <conditionalFormatting sqref="M171">
    <cfRule type="containsErrors" dxfId="2003" priority="2005">
      <formula>ISERROR(M171)</formula>
    </cfRule>
  </conditionalFormatting>
  <conditionalFormatting sqref="P171">
    <cfRule type="containsErrors" dxfId="2002" priority="2004">
      <formula>ISERROR(P171)</formula>
    </cfRule>
  </conditionalFormatting>
  <conditionalFormatting sqref="S171">
    <cfRule type="containsErrors" dxfId="2001" priority="2003">
      <formula>ISERROR(S171)</formula>
    </cfRule>
  </conditionalFormatting>
  <conditionalFormatting sqref="V171">
    <cfRule type="containsErrors" dxfId="2000" priority="2002">
      <formula>ISERROR(V171)</formula>
    </cfRule>
  </conditionalFormatting>
  <conditionalFormatting sqref="Y171">
    <cfRule type="containsErrors" dxfId="1999" priority="2001">
      <formula>ISERROR(Y171)</formula>
    </cfRule>
  </conditionalFormatting>
  <conditionalFormatting sqref="AB171">
    <cfRule type="containsErrors" dxfId="1998" priority="2000">
      <formula>ISERROR(AB171)</formula>
    </cfRule>
  </conditionalFormatting>
  <conditionalFormatting sqref="AE171">
    <cfRule type="containsErrors" dxfId="1997" priority="1999">
      <formula>ISERROR(AE171)</formula>
    </cfRule>
  </conditionalFormatting>
  <conditionalFormatting sqref="AH171">
    <cfRule type="containsErrors" dxfId="1996" priority="1998">
      <formula>ISERROR(AH171)</formula>
    </cfRule>
  </conditionalFormatting>
  <conditionalFormatting sqref="AK171">
    <cfRule type="containsErrors" dxfId="1995" priority="1997">
      <formula>ISERROR(AK171)</formula>
    </cfRule>
  </conditionalFormatting>
  <conditionalFormatting sqref="AN172">
    <cfRule type="containsErrors" dxfId="1994" priority="1985">
      <formula>ISERROR(AN172)</formula>
    </cfRule>
  </conditionalFormatting>
  <conditionalFormatting sqref="J172">
    <cfRule type="containsErrors" dxfId="1993" priority="1995">
      <formula>ISERROR(J172)</formula>
    </cfRule>
  </conditionalFormatting>
  <conditionalFormatting sqref="M172">
    <cfRule type="containsErrors" dxfId="1992" priority="1994">
      <formula>ISERROR(M172)</formula>
    </cfRule>
  </conditionalFormatting>
  <conditionalFormatting sqref="P172">
    <cfRule type="containsErrors" dxfId="1991" priority="1993">
      <formula>ISERROR(P172)</formula>
    </cfRule>
  </conditionalFormatting>
  <conditionalFormatting sqref="S172">
    <cfRule type="containsErrors" dxfId="1990" priority="1992">
      <formula>ISERROR(S172)</formula>
    </cfRule>
  </conditionalFormatting>
  <conditionalFormatting sqref="V172">
    <cfRule type="containsErrors" dxfId="1989" priority="1991">
      <formula>ISERROR(V172)</formula>
    </cfRule>
  </conditionalFormatting>
  <conditionalFormatting sqref="Y172">
    <cfRule type="containsErrors" dxfId="1988" priority="1990">
      <formula>ISERROR(Y172)</formula>
    </cfRule>
  </conditionalFormatting>
  <conditionalFormatting sqref="AB172">
    <cfRule type="containsErrors" dxfId="1987" priority="1989">
      <formula>ISERROR(AB172)</formula>
    </cfRule>
  </conditionalFormatting>
  <conditionalFormatting sqref="AE172">
    <cfRule type="containsErrors" dxfId="1986" priority="1988">
      <formula>ISERROR(AE172)</formula>
    </cfRule>
  </conditionalFormatting>
  <conditionalFormatting sqref="AH172">
    <cfRule type="containsErrors" dxfId="1985" priority="1987">
      <formula>ISERROR(AH172)</formula>
    </cfRule>
  </conditionalFormatting>
  <conditionalFormatting sqref="AK172">
    <cfRule type="containsErrors" dxfId="1984" priority="1986">
      <formula>ISERROR(AK172)</formula>
    </cfRule>
  </conditionalFormatting>
  <conditionalFormatting sqref="AN173">
    <cfRule type="containsErrors" dxfId="1983" priority="1974">
      <formula>ISERROR(AN173)</formula>
    </cfRule>
  </conditionalFormatting>
  <conditionalFormatting sqref="J173">
    <cfRule type="containsErrors" dxfId="1982" priority="1984">
      <formula>ISERROR(J173)</formula>
    </cfRule>
  </conditionalFormatting>
  <conditionalFormatting sqref="M173">
    <cfRule type="containsErrors" dxfId="1981" priority="1983">
      <formula>ISERROR(M173)</formula>
    </cfRule>
  </conditionalFormatting>
  <conditionalFormatting sqref="P173">
    <cfRule type="containsErrors" dxfId="1980" priority="1982">
      <formula>ISERROR(P173)</formula>
    </cfRule>
  </conditionalFormatting>
  <conditionalFormatting sqref="S173">
    <cfRule type="containsErrors" dxfId="1979" priority="1981">
      <formula>ISERROR(S173)</formula>
    </cfRule>
  </conditionalFormatting>
  <conditionalFormatting sqref="V173">
    <cfRule type="containsErrors" dxfId="1978" priority="1980">
      <formula>ISERROR(V173)</formula>
    </cfRule>
  </conditionalFormatting>
  <conditionalFormatting sqref="Y173">
    <cfRule type="containsErrors" dxfId="1977" priority="1979">
      <formula>ISERROR(Y173)</formula>
    </cfRule>
  </conditionalFormatting>
  <conditionalFormatting sqref="AB173">
    <cfRule type="containsErrors" dxfId="1976" priority="1978">
      <formula>ISERROR(AB173)</formula>
    </cfRule>
  </conditionalFormatting>
  <conditionalFormatting sqref="AE173">
    <cfRule type="containsErrors" dxfId="1975" priority="1977">
      <formula>ISERROR(AE173)</formula>
    </cfRule>
  </conditionalFormatting>
  <conditionalFormatting sqref="AH173">
    <cfRule type="containsErrors" dxfId="1974" priority="1976">
      <formula>ISERROR(AH173)</formula>
    </cfRule>
  </conditionalFormatting>
  <conditionalFormatting sqref="AK173">
    <cfRule type="containsErrors" dxfId="1973" priority="1975">
      <formula>ISERROR(AK173)</formula>
    </cfRule>
  </conditionalFormatting>
  <conditionalFormatting sqref="AN174">
    <cfRule type="containsErrors" dxfId="1972" priority="1963">
      <formula>ISERROR(AN174)</formula>
    </cfRule>
  </conditionalFormatting>
  <conditionalFormatting sqref="J174">
    <cfRule type="containsErrors" dxfId="1971" priority="1973">
      <formula>ISERROR(J174)</formula>
    </cfRule>
  </conditionalFormatting>
  <conditionalFormatting sqref="M174">
    <cfRule type="containsErrors" dxfId="1970" priority="1972">
      <formula>ISERROR(M174)</formula>
    </cfRule>
  </conditionalFormatting>
  <conditionalFormatting sqref="P174">
    <cfRule type="containsErrors" dxfId="1969" priority="1971">
      <formula>ISERROR(P174)</formula>
    </cfRule>
  </conditionalFormatting>
  <conditionalFormatting sqref="S174">
    <cfRule type="containsErrors" dxfId="1968" priority="1970">
      <formula>ISERROR(S174)</formula>
    </cfRule>
  </conditionalFormatting>
  <conditionalFormatting sqref="V174">
    <cfRule type="containsErrors" dxfId="1967" priority="1969">
      <formula>ISERROR(V174)</formula>
    </cfRule>
  </conditionalFormatting>
  <conditionalFormatting sqref="Y174">
    <cfRule type="containsErrors" dxfId="1966" priority="1968">
      <formula>ISERROR(Y174)</formula>
    </cfRule>
  </conditionalFormatting>
  <conditionalFormatting sqref="AB174">
    <cfRule type="containsErrors" dxfId="1965" priority="1967">
      <formula>ISERROR(AB174)</formula>
    </cfRule>
  </conditionalFormatting>
  <conditionalFormatting sqref="AE174">
    <cfRule type="containsErrors" dxfId="1964" priority="1966">
      <formula>ISERROR(AE174)</formula>
    </cfRule>
  </conditionalFormatting>
  <conditionalFormatting sqref="AH174">
    <cfRule type="containsErrors" dxfId="1963" priority="1965">
      <formula>ISERROR(AH174)</formula>
    </cfRule>
  </conditionalFormatting>
  <conditionalFormatting sqref="AK174">
    <cfRule type="containsErrors" dxfId="1962" priority="1964">
      <formula>ISERROR(AK174)</formula>
    </cfRule>
  </conditionalFormatting>
  <conditionalFormatting sqref="AN176">
    <cfRule type="containsErrors" dxfId="1961" priority="1952">
      <formula>ISERROR(AN176)</formula>
    </cfRule>
  </conditionalFormatting>
  <conditionalFormatting sqref="J176">
    <cfRule type="containsErrors" dxfId="1960" priority="1962">
      <formula>ISERROR(J176)</formula>
    </cfRule>
  </conditionalFormatting>
  <conditionalFormatting sqref="M176">
    <cfRule type="containsErrors" dxfId="1959" priority="1961">
      <formula>ISERROR(M176)</formula>
    </cfRule>
  </conditionalFormatting>
  <conditionalFormatting sqref="P176">
    <cfRule type="containsErrors" dxfId="1958" priority="1960">
      <formula>ISERROR(P176)</formula>
    </cfRule>
  </conditionalFormatting>
  <conditionalFormatting sqref="S176">
    <cfRule type="containsErrors" dxfId="1957" priority="1959">
      <formula>ISERROR(S176)</formula>
    </cfRule>
  </conditionalFormatting>
  <conditionalFormatting sqref="V176">
    <cfRule type="containsErrors" dxfId="1956" priority="1958">
      <formula>ISERROR(V176)</formula>
    </cfRule>
  </conditionalFormatting>
  <conditionalFormatting sqref="Y176">
    <cfRule type="containsErrors" dxfId="1955" priority="1957">
      <formula>ISERROR(Y176)</formula>
    </cfRule>
  </conditionalFormatting>
  <conditionalFormatting sqref="AB176">
    <cfRule type="containsErrors" dxfId="1954" priority="1956">
      <formula>ISERROR(AB176)</formula>
    </cfRule>
  </conditionalFormatting>
  <conditionalFormatting sqref="AE176">
    <cfRule type="containsErrors" dxfId="1953" priority="1955">
      <formula>ISERROR(AE176)</formula>
    </cfRule>
  </conditionalFormatting>
  <conditionalFormatting sqref="AH176">
    <cfRule type="containsErrors" dxfId="1952" priority="1954">
      <formula>ISERROR(AH176)</formula>
    </cfRule>
  </conditionalFormatting>
  <conditionalFormatting sqref="AK176">
    <cfRule type="containsErrors" dxfId="1951" priority="1953">
      <formula>ISERROR(AK176)</formula>
    </cfRule>
  </conditionalFormatting>
  <conditionalFormatting sqref="AN177">
    <cfRule type="containsErrors" dxfId="1950" priority="1941">
      <formula>ISERROR(AN177)</formula>
    </cfRule>
  </conditionalFormatting>
  <conditionalFormatting sqref="J177">
    <cfRule type="containsErrors" dxfId="1949" priority="1951">
      <formula>ISERROR(J177)</formula>
    </cfRule>
  </conditionalFormatting>
  <conditionalFormatting sqref="M177">
    <cfRule type="containsErrors" dxfId="1948" priority="1950">
      <formula>ISERROR(M177)</formula>
    </cfRule>
  </conditionalFormatting>
  <conditionalFormatting sqref="P177">
    <cfRule type="containsErrors" dxfId="1947" priority="1949">
      <formula>ISERROR(P177)</formula>
    </cfRule>
  </conditionalFormatting>
  <conditionalFormatting sqref="S177">
    <cfRule type="containsErrors" dxfId="1946" priority="1948">
      <formula>ISERROR(S177)</formula>
    </cfRule>
  </conditionalFormatting>
  <conditionalFormatting sqref="V177">
    <cfRule type="containsErrors" dxfId="1945" priority="1947">
      <formula>ISERROR(V177)</formula>
    </cfRule>
  </conditionalFormatting>
  <conditionalFormatting sqref="Y177">
    <cfRule type="containsErrors" dxfId="1944" priority="1946">
      <formula>ISERROR(Y177)</formula>
    </cfRule>
  </conditionalFormatting>
  <conditionalFormatting sqref="AB177">
    <cfRule type="containsErrors" dxfId="1943" priority="1945">
      <formula>ISERROR(AB177)</formula>
    </cfRule>
  </conditionalFormatting>
  <conditionalFormatting sqref="AE177">
    <cfRule type="containsErrors" dxfId="1942" priority="1944">
      <formula>ISERROR(AE177)</formula>
    </cfRule>
  </conditionalFormatting>
  <conditionalFormatting sqref="AH177">
    <cfRule type="containsErrors" dxfId="1941" priority="1943">
      <formula>ISERROR(AH177)</formula>
    </cfRule>
  </conditionalFormatting>
  <conditionalFormatting sqref="AK177">
    <cfRule type="containsErrors" dxfId="1940" priority="1942">
      <formula>ISERROR(AK177)</formula>
    </cfRule>
  </conditionalFormatting>
  <conditionalFormatting sqref="AN178">
    <cfRule type="containsErrors" dxfId="1939" priority="1930">
      <formula>ISERROR(AN178)</formula>
    </cfRule>
  </conditionalFormatting>
  <conditionalFormatting sqref="J178">
    <cfRule type="containsErrors" dxfId="1938" priority="1940">
      <formula>ISERROR(J178)</formula>
    </cfRule>
  </conditionalFormatting>
  <conditionalFormatting sqref="M178">
    <cfRule type="containsErrors" dxfId="1937" priority="1939">
      <formula>ISERROR(M178)</formula>
    </cfRule>
  </conditionalFormatting>
  <conditionalFormatting sqref="P178">
    <cfRule type="containsErrors" dxfId="1936" priority="1938">
      <formula>ISERROR(P178)</formula>
    </cfRule>
  </conditionalFormatting>
  <conditionalFormatting sqref="S178">
    <cfRule type="containsErrors" dxfId="1935" priority="1937">
      <formula>ISERROR(S178)</formula>
    </cfRule>
  </conditionalFormatting>
  <conditionalFormatting sqref="V178">
    <cfRule type="containsErrors" dxfId="1934" priority="1936">
      <formula>ISERROR(V178)</formula>
    </cfRule>
  </conditionalFormatting>
  <conditionalFormatting sqref="Y178">
    <cfRule type="containsErrors" dxfId="1933" priority="1935">
      <formula>ISERROR(Y178)</formula>
    </cfRule>
  </conditionalFormatting>
  <conditionalFormatting sqref="AB178">
    <cfRule type="containsErrors" dxfId="1932" priority="1934">
      <formula>ISERROR(AB178)</formula>
    </cfRule>
  </conditionalFormatting>
  <conditionalFormatting sqref="AE178">
    <cfRule type="containsErrors" dxfId="1931" priority="1933">
      <formula>ISERROR(AE178)</formula>
    </cfRule>
  </conditionalFormatting>
  <conditionalFormatting sqref="AH178">
    <cfRule type="containsErrors" dxfId="1930" priority="1932">
      <formula>ISERROR(AH178)</formula>
    </cfRule>
  </conditionalFormatting>
  <conditionalFormatting sqref="AK178">
    <cfRule type="containsErrors" dxfId="1929" priority="1931">
      <formula>ISERROR(AK178)</formula>
    </cfRule>
  </conditionalFormatting>
  <conditionalFormatting sqref="AN179">
    <cfRule type="containsErrors" dxfId="1928" priority="1919">
      <formula>ISERROR(AN179)</formula>
    </cfRule>
  </conditionalFormatting>
  <conditionalFormatting sqref="J179">
    <cfRule type="containsErrors" dxfId="1927" priority="1929">
      <formula>ISERROR(J179)</formula>
    </cfRule>
  </conditionalFormatting>
  <conditionalFormatting sqref="M179">
    <cfRule type="containsErrors" dxfId="1926" priority="1928">
      <formula>ISERROR(M179)</formula>
    </cfRule>
  </conditionalFormatting>
  <conditionalFormatting sqref="P179">
    <cfRule type="containsErrors" dxfId="1925" priority="1927">
      <formula>ISERROR(P179)</formula>
    </cfRule>
  </conditionalFormatting>
  <conditionalFormatting sqref="S179">
    <cfRule type="containsErrors" dxfId="1924" priority="1926">
      <formula>ISERROR(S179)</formula>
    </cfRule>
  </conditionalFormatting>
  <conditionalFormatting sqref="V179">
    <cfRule type="containsErrors" dxfId="1923" priority="1925">
      <formula>ISERROR(V179)</formula>
    </cfRule>
  </conditionalFormatting>
  <conditionalFormatting sqref="Y179">
    <cfRule type="containsErrors" dxfId="1922" priority="1924">
      <formula>ISERROR(Y179)</formula>
    </cfRule>
  </conditionalFormatting>
  <conditionalFormatting sqref="AB179">
    <cfRule type="containsErrors" dxfId="1921" priority="1923">
      <formula>ISERROR(AB179)</formula>
    </cfRule>
  </conditionalFormatting>
  <conditionalFormatting sqref="AE179">
    <cfRule type="containsErrors" dxfId="1920" priority="1922">
      <formula>ISERROR(AE179)</formula>
    </cfRule>
  </conditionalFormatting>
  <conditionalFormatting sqref="AH179">
    <cfRule type="containsErrors" dxfId="1919" priority="1921">
      <formula>ISERROR(AH179)</formula>
    </cfRule>
  </conditionalFormatting>
  <conditionalFormatting sqref="AK179">
    <cfRule type="containsErrors" dxfId="1918" priority="1920">
      <formula>ISERROR(AK179)</formula>
    </cfRule>
  </conditionalFormatting>
  <conditionalFormatting sqref="AN181">
    <cfRule type="containsErrors" dxfId="1917" priority="1908">
      <formula>ISERROR(AN181)</formula>
    </cfRule>
  </conditionalFormatting>
  <conditionalFormatting sqref="J181">
    <cfRule type="containsErrors" dxfId="1916" priority="1918">
      <formula>ISERROR(J181)</formula>
    </cfRule>
  </conditionalFormatting>
  <conditionalFormatting sqref="M181">
    <cfRule type="containsErrors" dxfId="1915" priority="1917">
      <formula>ISERROR(M181)</formula>
    </cfRule>
  </conditionalFormatting>
  <conditionalFormatting sqref="P181">
    <cfRule type="containsErrors" dxfId="1914" priority="1916">
      <formula>ISERROR(P181)</formula>
    </cfRule>
  </conditionalFormatting>
  <conditionalFormatting sqref="S181">
    <cfRule type="containsErrors" dxfId="1913" priority="1915">
      <formula>ISERROR(S181)</formula>
    </cfRule>
  </conditionalFormatting>
  <conditionalFormatting sqref="V181">
    <cfRule type="containsErrors" dxfId="1912" priority="1914">
      <formula>ISERROR(V181)</formula>
    </cfRule>
  </conditionalFormatting>
  <conditionalFormatting sqref="Y181">
    <cfRule type="containsErrors" dxfId="1911" priority="1913">
      <formula>ISERROR(Y181)</formula>
    </cfRule>
  </conditionalFormatting>
  <conditionalFormatting sqref="AB181">
    <cfRule type="containsErrors" dxfId="1910" priority="1912">
      <formula>ISERROR(AB181)</formula>
    </cfRule>
  </conditionalFormatting>
  <conditionalFormatting sqref="AE181">
    <cfRule type="containsErrors" dxfId="1909" priority="1911">
      <formula>ISERROR(AE181)</formula>
    </cfRule>
  </conditionalFormatting>
  <conditionalFormatting sqref="AH181">
    <cfRule type="containsErrors" dxfId="1908" priority="1910">
      <formula>ISERROR(AH181)</formula>
    </cfRule>
  </conditionalFormatting>
  <conditionalFormatting sqref="AK181">
    <cfRule type="containsErrors" dxfId="1907" priority="1909">
      <formula>ISERROR(AK181)</formula>
    </cfRule>
  </conditionalFormatting>
  <conditionalFormatting sqref="AN182">
    <cfRule type="containsErrors" dxfId="1906" priority="1897">
      <formula>ISERROR(AN182)</formula>
    </cfRule>
  </conditionalFormatting>
  <conditionalFormatting sqref="J182">
    <cfRule type="containsErrors" dxfId="1905" priority="1907">
      <formula>ISERROR(J182)</formula>
    </cfRule>
  </conditionalFormatting>
  <conditionalFormatting sqref="M182">
    <cfRule type="containsErrors" dxfId="1904" priority="1906">
      <formula>ISERROR(M182)</formula>
    </cfRule>
  </conditionalFormatting>
  <conditionalFormatting sqref="P182">
    <cfRule type="containsErrors" dxfId="1903" priority="1905">
      <formula>ISERROR(P182)</formula>
    </cfRule>
  </conditionalFormatting>
  <conditionalFormatting sqref="S182">
    <cfRule type="containsErrors" dxfId="1902" priority="1904">
      <formula>ISERROR(S182)</formula>
    </cfRule>
  </conditionalFormatting>
  <conditionalFormatting sqref="V182">
    <cfRule type="containsErrors" dxfId="1901" priority="1903">
      <formula>ISERROR(V182)</formula>
    </cfRule>
  </conditionalFormatting>
  <conditionalFormatting sqref="Y182">
    <cfRule type="containsErrors" dxfId="1900" priority="1902">
      <formula>ISERROR(Y182)</formula>
    </cfRule>
  </conditionalFormatting>
  <conditionalFormatting sqref="AB182">
    <cfRule type="containsErrors" dxfId="1899" priority="1901">
      <formula>ISERROR(AB182)</formula>
    </cfRule>
  </conditionalFormatting>
  <conditionalFormatting sqref="AE182">
    <cfRule type="containsErrors" dxfId="1898" priority="1900">
      <formula>ISERROR(AE182)</formula>
    </cfRule>
  </conditionalFormatting>
  <conditionalFormatting sqref="AH182">
    <cfRule type="containsErrors" dxfId="1897" priority="1899">
      <formula>ISERROR(AH182)</formula>
    </cfRule>
  </conditionalFormatting>
  <conditionalFormatting sqref="AK182">
    <cfRule type="containsErrors" dxfId="1896" priority="1898">
      <formula>ISERROR(AK182)</formula>
    </cfRule>
  </conditionalFormatting>
  <conditionalFormatting sqref="AN183">
    <cfRule type="containsErrors" dxfId="1895" priority="1886">
      <formula>ISERROR(AN183)</formula>
    </cfRule>
  </conditionalFormatting>
  <conditionalFormatting sqref="J183">
    <cfRule type="containsErrors" dxfId="1894" priority="1896">
      <formula>ISERROR(J183)</formula>
    </cfRule>
  </conditionalFormatting>
  <conditionalFormatting sqref="M183">
    <cfRule type="containsErrors" dxfId="1893" priority="1895">
      <formula>ISERROR(M183)</formula>
    </cfRule>
  </conditionalFormatting>
  <conditionalFormatting sqref="P183">
    <cfRule type="containsErrors" dxfId="1892" priority="1894">
      <formula>ISERROR(P183)</formula>
    </cfRule>
  </conditionalFormatting>
  <conditionalFormatting sqref="S183">
    <cfRule type="containsErrors" dxfId="1891" priority="1893">
      <formula>ISERROR(S183)</formula>
    </cfRule>
  </conditionalFormatting>
  <conditionalFormatting sqref="V183">
    <cfRule type="containsErrors" dxfId="1890" priority="1892">
      <formula>ISERROR(V183)</formula>
    </cfRule>
  </conditionalFormatting>
  <conditionalFormatting sqref="Y183">
    <cfRule type="containsErrors" dxfId="1889" priority="1891">
      <formula>ISERROR(Y183)</formula>
    </cfRule>
  </conditionalFormatting>
  <conditionalFormatting sqref="AB183">
    <cfRule type="containsErrors" dxfId="1888" priority="1890">
      <formula>ISERROR(AB183)</formula>
    </cfRule>
  </conditionalFormatting>
  <conditionalFormatting sqref="AE183">
    <cfRule type="containsErrors" dxfId="1887" priority="1889">
      <formula>ISERROR(AE183)</formula>
    </cfRule>
  </conditionalFormatting>
  <conditionalFormatting sqref="AH183">
    <cfRule type="containsErrors" dxfId="1886" priority="1888">
      <formula>ISERROR(AH183)</formula>
    </cfRule>
  </conditionalFormatting>
  <conditionalFormatting sqref="AK183">
    <cfRule type="containsErrors" dxfId="1885" priority="1887">
      <formula>ISERROR(AK183)</formula>
    </cfRule>
  </conditionalFormatting>
  <conditionalFormatting sqref="AN184">
    <cfRule type="containsErrors" dxfId="1884" priority="1875">
      <formula>ISERROR(AN184)</formula>
    </cfRule>
  </conditionalFormatting>
  <conditionalFormatting sqref="J184">
    <cfRule type="containsErrors" dxfId="1883" priority="1885">
      <formula>ISERROR(J184)</formula>
    </cfRule>
  </conditionalFormatting>
  <conditionalFormatting sqref="M184">
    <cfRule type="containsErrors" dxfId="1882" priority="1884">
      <formula>ISERROR(M184)</formula>
    </cfRule>
  </conditionalFormatting>
  <conditionalFormatting sqref="P184">
    <cfRule type="containsErrors" dxfId="1881" priority="1883">
      <formula>ISERROR(P184)</formula>
    </cfRule>
  </conditionalFormatting>
  <conditionalFormatting sqref="S184">
    <cfRule type="containsErrors" dxfId="1880" priority="1882">
      <formula>ISERROR(S184)</formula>
    </cfRule>
  </conditionalFormatting>
  <conditionalFormatting sqref="V184">
    <cfRule type="containsErrors" dxfId="1879" priority="1881">
      <formula>ISERROR(V184)</formula>
    </cfRule>
  </conditionalFormatting>
  <conditionalFormatting sqref="Y184">
    <cfRule type="containsErrors" dxfId="1878" priority="1880">
      <formula>ISERROR(Y184)</formula>
    </cfRule>
  </conditionalFormatting>
  <conditionalFormatting sqref="AB184">
    <cfRule type="containsErrors" dxfId="1877" priority="1879">
      <formula>ISERROR(AB184)</formula>
    </cfRule>
  </conditionalFormatting>
  <conditionalFormatting sqref="AE184">
    <cfRule type="containsErrors" dxfId="1876" priority="1878">
      <formula>ISERROR(AE184)</formula>
    </cfRule>
  </conditionalFormatting>
  <conditionalFormatting sqref="AH184">
    <cfRule type="containsErrors" dxfId="1875" priority="1877">
      <formula>ISERROR(AH184)</formula>
    </cfRule>
  </conditionalFormatting>
  <conditionalFormatting sqref="AK184">
    <cfRule type="containsErrors" dxfId="1874" priority="1876">
      <formula>ISERROR(AK184)</formula>
    </cfRule>
  </conditionalFormatting>
  <conditionalFormatting sqref="AN186">
    <cfRule type="containsErrors" dxfId="1873" priority="1864">
      <formula>ISERROR(AN186)</formula>
    </cfRule>
  </conditionalFormatting>
  <conditionalFormatting sqref="J186">
    <cfRule type="containsErrors" dxfId="1872" priority="1874">
      <formula>ISERROR(J186)</formula>
    </cfRule>
  </conditionalFormatting>
  <conditionalFormatting sqref="M186">
    <cfRule type="containsErrors" dxfId="1871" priority="1873">
      <formula>ISERROR(M186)</formula>
    </cfRule>
  </conditionalFormatting>
  <conditionalFormatting sqref="P186">
    <cfRule type="containsErrors" dxfId="1870" priority="1872">
      <formula>ISERROR(P186)</formula>
    </cfRule>
  </conditionalFormatting>
  <conditionalFormatting sqref="S186">
    <cfRule type="containsErrors" dxfId="1869" priority="1871">
      <formula>ISERROR(S186)</formula>
    </cfRule>
  </conditionalFormatting>
  <conditionalFormatting sqref="V186">
    <cfRule type="containsErrors" dxfId="1868" priority="1870">
      <formula>ISERROR(V186)</formula>
    </cfRule>
  </conditionalFormatting>
  <conditionalFormatting sqref="Y186">
    <cfRule type="containsErrors" dxfId="1867" priority="1869">
      <formula>ISERROR(Y186)</formula>
    </cfRule>
  </conditionalFormatting>
  <conditionalFormatting sqref="AB186">
    <cfRule type="containsErrors" dxfId="1866" priority="1868">
      <formula>ISERROR(AB186)</formula>
    </cfRule>
  </conditionalFormatting>
  <conditionalFormatting sqref="AE186">
    <cfRule type="containsErrors" dxfId="1865" priority="1867">
      <formula>ISERROR(AE186)</formula>
    </cfRule>
  </conditionalFormatting>
  <conditionalFormatting sqref="AH186">
    <cfRule type="containsErrors" dxfId="1864" priority="1866">
      <formula>ISERROR(AH186)</formula>
    </cfRule>
  </conditionalFormatting>
  <conditionalFormatting sqref="AK186">
    <cfRule type="containsErrors" dxfId="1863" priority="1865">
      <formula>ISERROR(AK186)</formula>
    </cfRule>
  </conditionalFormatting>
  <conditionalFormatting sqref="AN187">
    <cfRule type="containsErrors" dxfId="1862" priority="1853">
      <formula>ISERROR(AN187)</formula>
    </cfRule>
  </conditionalFormatting>
  <conditionalFormatting sqref="J187">
    <cfRule type="containsErrors" dxfId="1861" priority="1863">
      <formula>ISERROR(J187)</formula>
    </cfRule>
  </conditionalFormatting>
  <conditionalFormatting sqref="M187">
    <cfRule type="containsErrors" dxfId="1860" priority="1862">
      <formula>ISERROR(M187)</formula>
    </cfRule>
  </conditionalFormatting>
  <conditionalFormatting sqref="P187">
    <cfRule type="containsErrors" dxfId="1859" priority="1861">
      <formula>ISERROR(P187)</formula>
    </cfRule>
  </conditionalFormatting>
  <conditionalFormatting sqref="S187">
    <cfRule type="containsErrors" dxfId="1858" priority="1860">
      <formula>ISERROR(S187)</formula>
    </cfRule>
  </conditionalFormatting>
  <conditionalFormatting sqref="V187">
    <cfRule type="containsErrors" dxfId="1857" priority="1859">
      <formula>ISERROR(V187)</formula>
    </cfRule>
  </conditionalFormatting>
  <conditionalFormatting sqref="Y187">
    <cfRule type="containsErrors" dxfId="1856" priority="1858">
      <formula>ISERROR(Y187)</formula>
    </cfRule>
  </conditionalFormatting>
  <conditionalFormatting sqref="AB187">
    <cfRule type="containsErrors" dxfId="1855" priority="1857">
      <formula>ISERROR(AB187)</formula>
    </cfRule>
  </conditionalFormatting>
  <conditionalFormatting sqref="AE187">
    <cfRule type="containsErrors" dxfId="1854" priority="1856">
      <formula>ISERROR(AE187)</formula>
    </cfRule>
  </conditionalFormatting>
  <conditionalFormatting sqref="AH187">
    <cfRule type="containsErrors" dxfId="1853" priority="1855">
      <formula>ISERROR(AH187)</formula>
    </cfRule>
  </conditionalFormatting>
  <conditionalFormatting sqref="AK187">
    <cfRule type="containsErrors" dxfId="1852" priority="1854">
      <formula>ISERROR(AK187)</formula>
    </cfRule>
  </conditionalFormatting>
  <conditionalFormatting sqref="AN188">
    <cfRule type="containsErrors" dxfId="1851" priority="1842">
      <formula>ISERROR(AN188)</formula>
    </cfRule>
  </conditionalFormatting>
  <conditionalFormatting sqref="J188">
    <cfRule type="containsErrors" dxfId="1850" priority="1852">
      <formula>ISERROR(J188)</formula>
    </cfRule>
  </conditionalFormatting>
  <conditionalFormatting sqref="M188">
    <cfRule type="containsErrors" dxfId="1849" priority="1851">
      <formula>ISERROR(M188)</formula>
    </cfRule>
  </conditionalFormatting>
  <conditionalFormatting sqref="P188">
    <cfRule type="containsErrors" dxfId="1848" priority="1850">
      <formula>ISERROR(P188)</formula>
    </cfRule>
  </conditionalFormatting>
  <conditionalFormatting sqref="S188">
    <cfRule type="containsErrors" dxfId="1847" priority="1849">
      <formula>ISERROR(S188)</formula>
    </cfRule>
  </conditionalFormatting>
  <conditionalFormatting sqref="V188">
    <cfRule type="containsErrors" dxfId="1846" priority="1848">
      <formula>ISERROR(V188)</formula>
    </cfRule>
  </conditionalFormatting>
  <conditionalFormatting sqref="Y188">
    <cfRule type="containsErrors" dxfId="1845" priority="1847">
      <formula>ISERROR(Y188)</formula>
    </cfRule>
  </conditionalFormatting>
  <conditionalFormatting sqref="AB188">
    <cfRule type="containsErrors" dxfId="1844" priority="1846">
      <formula>ISERROR(AB188)</formula>
    </cfRule>
  </conditionalFormatting>
  <conditionalFormatting sqref="AE188">
    <cfRule type="containsErrors" dxfId="1843" priority="1845">
      <formula>ISERROR(AE188)</formula>
    </cfRule>
  </conditionalFormatting>
  <conditionalFormatting sqref="AH188">
    <cfRule type="containsErrors" dxfId="1842" priority="1844">
      <formula>ISERROR(AH188)</formula>
    </cfRule>
  </conditionalFormatting>
  <conditionalFormatting sqref="AK188">
    <cfRule type="containsErrors" dxfId="1841" priority="1843">
      <formula>ISERROR(AK188)</formula>
    </cfRule>
  </conditionalFormatting>
  <conditionalFormatting sqref="AN189">
    <cfRule type="containsErrors" dxfId="1840" priority="1831">
      <formula>ISERROR(AN189)</formula>
    </cfRule>
  </conditionalFormatting>
  <conditionalFormatting sqref="J189">
    <cfRule type="containsErrors" dxfId="1839" priority="1841">
      <formula>ISERROR(J189)</formula>
    </cfRule>
  </conditionalFormatting>
  <conditionalFormatting sqref="M189">
    <cfRule type="containsErrors" dxfId="1838" priority="1840">
      <formula>ISERROR(M189)</formula>
    </cfRule>
  </conditionalFormatting>
  <conditionalFormatting sqref="P189">
    <cfRule type="containsErrors" dxfId="1837" priority="1839">
      <formula>ISERROR(P189)</formula>
    </cfRule>
  </conditionalFormatting>
  <conditionalFormatting sqref="S189">
    <cfRule type="containsErrors" dxfId="1836" priority="1838">
      <formula>ISERROR(S189)</formula>
    </cfRule>
  </conditionalFormatting>
  <conditionalFormatting sqref="V189">
    <cfRule type="containsErrors" dxfId="1835" priority="1837">
      <formula>ISERROR(V189)</formula>
    </cfRule>
  </conditionalFormatting>
  <conditionalFormatting sqref="Y189">
    <cfRule type="containsErrors" dxfId="1834" priority="1836">
      <formula>ISERROR(Y189)</formula>
    </cfRule>
  </conditionalFormatting>
  <conditionalFormatting sqref="AB189">
    <cfRule type="containsErrors" dxfId="1833" priority="1835">
      <formula>ISERROR(AB189)</formula>
    </cfRule>
  </conditionalFormatting>
  <conditionalFormatting sqref="AE189">
    <cfRule type="containsErrors" dxfId="1832" priority="1834">
      <formula>ISERROR(AE189)</formula>
    </cfRule>
  </conditionalFormatting>
  <conditionalFormatting sqref="AH189">
    <cfRule type="containsErrors" dxfId="1831" priority="1833">
      <formula>ISERROR(AH189)</formula>
    </cfRule>
  </conditionalFormatting>
  <conditionalFormatting sqref="AK189">
    <cfRule type="containsErrors" dxfId="1830" priority="1832">
      <formula>ISERROR(AK189)</formula>
    </cfRule>
  </conditionalFormatting>
  <conditionalFormatting sqref="AN191">
    <cfRule type="containsErrors" dxfId="1829" priority="1820">
      <formula>ISERROR(AN191)</formula>
    </cfRule>
  </conditionalFormatting>
  <conditionalFormatting sqref="J191">
    <cfRule type="containsErrors" dxfId="1828" priority="1830">
      <formula>ISERROR(J191)</formula>
    </cfRule>
  </conditionalFormatting>
  <conditionalFormatting sqref="M191">
    <cfRule type="containsErrors" dxfId="1827" priority="1829">
      <formula>ISERROR(M191)</formula>
    </cfRule>
  </conditionalFormatting>
  <conditionalFormatting sqref="P191">
    <cfRule type="containsErrors" dxfId="1826" priority="1828">
      <formula>ISERROR(P191)</formula>
    </cfRule>
  </conditionalFormatting>
  <conditionalFormatting sqref="S191">
    <cfRule type="containsErrors" dxfId="1825" priority="1827">
      <formula>ISERROR(S191)</formula>
    </cfRule>
  </conditionalFormatting>
  <conditionalFormatting sqref="V191">
    <cfRule type="containsErrors" dxfId="1824" priority="1826">
      <formula>ISERROR(V191)</formula>
    </cfRule>
  </conditionalFormatting>
  <conditionalFormatting sqref="Y191">
    <cfRule type="containsErrors" dxfId="1823" priority="1825">
      <formula>ISERROR(Y191)</formula>
    </cfRule>
  </conditionalFormatting>
  <conditionalFormatting sqref="AB191">
    <cfRule type="containsErrors" dxfId="1822" priority="1824">
      <formula>ISERROR(AB191)</formula>
    </cfRule>
  </conditionalFormatting>
  <conditionalFormatting sqref="AE191">
    <cfRule type="containsErrors" dxfId="1821" priority="1823">
      <formula>ISERROR(AE191)</formula>
    </cfRule>
  </conditionalFormatting>
  <conditionalFormatting sqref="AH191">
    <cfRule type="containsErrors" dxfId="1820" priority="1822">
      <formula>ISERROR(AH191)</formula>
    </cfRule>
  </conditionalFormatting>
  <conditionalFormatting sqref="AK191">
    <cfRule type="containsErrors" dxfId="1819" priority="1821">
      <formula>ISERROR(AK191)</formula>
    </cfRule>
  </conditionalFormatting>
  <conditionalFormatting sqref="AN192">
    <cfRule type="containsErrors" dxfId="1818" priority="1809">
      <formula>ISERROR(AN192)</formula>
    </cfRule>
  </conditionalFormatting>
  <conditionalFormatting sqref="J192">
    <cfRule type="containsErrors" dxfId="1817" priority="1819">
      <formula>ISERROR(J192)</formula>
    </cfRule>
  </conditionalFormatting>
  <conditionalFormatting sqref="M192">
    <cfRule type="containsErrors" dxfId="1816" priority="1818">
      <formula>ISERROR(M192)</formula>
    </cfRule>
  </conditionalFormatting>
  <conditionalFormatting sqref="P192">
    <cfRule type="containsErrors" dxfId="1815" priority="1817">
      <formula>ISERROR(P192)</formula>
    </cfRule>
  </conditionalFormatting>
  <conditionalFormatting sqref="S192">
    <cfRule type="containsErrors" dxfId="1814" priority="1816">
      <formula>ISERROR(S192)</formula>
    </cfRule>
  </conditionalFormatting>
  <conditionalFormatting sqref="V192">
    <cfRule type="containsErrors" dxfId="1813" priority="1815">
      <formula>ISERROR(V192)</formula>
    </cfRule>
  </conditionalFormatting>
  <conditionalFormatting sqref="Y192">
    <cfRule type="containsErrors" dxfId="1812" priority="1814">
      <formula>ISERROR(Y192)</formula>
    </cfRule>
  </conditionalFormatting>
  <conditionalFormatting sqref="AB192">
    <cfRule type="containsErrors" dxfId="1811" priority="1813">
      <formula>ISERROR(AB192)</formula>
    </cfRule>
  </conditionalFormatting>
  <conditionalFormatting sqref="AE192">
    <cfRule type="containsErrors" dxfId="1810" priority="1812">
      <formula>ISERROR(AE192)</formula>
    </cfRule>
  </conditionalFormatting>
  <conditionalFormatting sqref="AH192">
    <cfRule type="containsErrors" dxfId="1809" priority="1811">
      <formula>ISERROR(AH192)</formula>
    </cfRule>
  </conditionalFormatting>
  <conditionalFormatting sqref="AK192">
    <cfRule type="containsErrors" dxfId="1808" priority="1810">
      <formula>ISERROR(AK192)</formula>
    </cfRule>
  </conditionalFormatting>
  <conditionalFormatting sqref="AN193">
    <cfRule type="containsErrors" dxfId="1807" priority="1798">
      <formula>ISERROR(AN193)</formula>
    </cfRule>
  </conditionalFormatting>
  <conditionalFormatting sqref="J193">
    <cfRule type="containsErrors" dxfId="1806" priority="1808">
      <formula>ISERROR(J193)</formula>
    </cfRule>
  </conditionalFormatting>
  <conditionalFormatting sqref="M193">
    <cfRule type="containsErrors" dxfId="1805" priority="1807">
      <formula>ISERROR(M193)</formula>
    </cfRule>
  </conditionalFormatting>
  <conditionalFormatting sqref="P193">
    <cfRule type="containsErrors" dxfId="1804" priority="1806">
      <formula>ISERROR(P193)</formula>
    </cfRule>
  </conditionalFormatting>
  <conditionalFormatting sqref="S193">
    <cfRule type="containsErrors" dxfId="1803" priority="1805">
      <formula>ISERROR(S193)</formula>
    </cfRule>
  </conditionalFormatting>
  <conditionalFormatting sqref="V193">
    <cfRule type="containsErrors" dxfId="1802" priority="1804">
      <formula>ISERROR(V193)</formula>
    </cfRule>
  </conditionalFormatting>
  <conditionalFormatting sqref="Y193">
    <cfRule type="containsErrors" dxfId="1801" priority="1803">
      <formula>ISERROR(Y193)</formula>
    </cfRule>
  </conditionalFormatting>
  <conditionalFormatting sqref="AB193">
    <cfRule type="containsErrors" dxfId="1800" priority="1802">
      <formula>ISERROR(AB193)</formula>
    </cfRule>
  </conditionalFormatting>
  <conditionalFormatting sqref="AE193">
    <cfRule type="containsErrors" dxfId="1799" priority="1801">
      <formula>ISERROR(AE193)</formula>
    </cfRule>
  </conditionalFormatting>
  <conditionalFormatting sqref="AH193">
    <cfRule type="containsErrors" dxfId="1798" priority="1800">
      <formula>ISERROR(AH193)</formula>
    </cfRule>
  </conditionalFormatting>
  <conditionalFormatting sqref="AK193">
    <cfRule type="containsErrors" dxfId="1797" priority="1799">
      <formula>ISERROR(AK193)</formula>
    </cfRule>
  </conditionalFormatting>
  <conditionalFormatting sqref="AN194">
    <cfRule type="containsErrors" dxfId="1796" priority="1787">
      <formula>ISERROR(AN194)</formula>
    </cfRule>
  </conditionalFormatting>
  <conditionalFormatting sqref="J194">
    <cfRule type="containsErrors" dxfId="1795" priority="1797">
      <formula>ISERROR(J194)</formula>
    </cfRule>
  </conditionalFormatting>
  <conditionalFormatting sqref="M194">
    <cfRule type="containsErrors" dxfId="1794" priority="1796">
      <formula>ISERROR(M194)</formula>
    </cfRule>
  </conditionalFormatting>
  <conditionalFormatting sqref="P194">
    <cfRule type="containsErrors" dxfId="1793" priority="1795">
      <formula>ISERROR(P194)</formula>
    </cfRule>
  </conditionalFormatting>
  <conditionalFormatting sqref="S194">
    <cfRule type="containsErrors" dxfId="1792" priority="1794">
      <formula>ISERROR(S194)</formula>
    </cfRule>
  </conditionalFormatting>
  <conditionalFormatting sqref="V194">
    <cfRule type="containsErrors" dxfId="1791" priority="1793">
      <formula>ISERROR(V194)</formula>
    </cfRule>
  </conditionalFormatting>
  <conditionalFormatting sqref="Y194">
    <cfRule type="containsErrors" dxfId="1790" priority="1792">
      <formula>ISERROR(Y194)</formula>
    </cfRule>
  </conditionalFormatting>
  <conditionalFormatting sqref="AB194">
    <cfRule type="containsErrors" dxfId="1789" priority="1791">
      <formula>ISERROR(AB194)</formula>
    </cfRule>
  </conditionalFormatting>
  <conditionalFormatting sqref="AE194">
    <cfRule type="containsErrors" dxfId="1788" priority="1790">
      <formula>ISERROR(AE194)</formula>
    </cfRule>
  </conditionalFormatting>
  <conditionalFormatting sqref="AH194">
    <cfRule type="containsErrors" dxfId="1787" priority="1789">
      <formula>ISERROR(AH194)</formula>
    </cfRule>
  </conditionalFormatting>
  <conditionalFormatting sqref="AK194">
    <cfRule type="containsErrors" dxfId="1786" priority="1788">
      <formula>ISERROR(AK194)</formula>
    </cfRule>
  </conditionalFormatting>
  <conditionalFormatting sqref="AN196">
    <cfRule type="containsErrors" dxfId="1785" priority="1776">
      <formula>ISERROR(AN196)</formula>
    </cfRule>
  </conditionalFormatting>
  <conditionalFormatting sqref="J196">
    <cfRule type="containsErrors" dxfId="1784" priority="1786">
      <formula>ISERROR(J196)</formula>
    </cfRule>
  </conditionalFormatting>
  <conditionalFormatting sqref="M196">
    <cfRule type="containsErrors" dxfId="1783" priority="1785">
      <formula>ISERROR(M196)</formula>
    </cfRule>
  </conditionalFormatting>
  <conditionalFormatting sqref="P196">
    <cfRule type="containsErrors" dxfId="1782" priority="1784">
      <formula>ISERROR(P196)</formula>
    </cfRule>
  </conditionalFormatting>
  <conditionalFormatting sqref="S196">
    <cfRule type="containsErrors" dxfId="1781" priority="1783">
      <formula>ISERROR(S196)</formula>
    </cfRule>
  </conditionalFormatting>
  <conditionalFormatting sqref="V196">
    <cfRule type="containsErrors" dxfId="1780" priority="1782">
      <formula>ISERROR(V196)</formula>
    </cfRule>
  </conditionalFormatting>
  <conditionalFormatting sqref="Y196">
    <cfRule type="containsErrors" dxfId="1779" priority="1781">
      <formula>ISERROR(Y196)</formula>
    </cfRule>
  </conditionalFormatting>
  <conditionalFormatting sqref="AB196">
    <cfRule type="containsErrors" dxfId="1778" priority="1780">
      <formula>ISERROR(AB196)</formula>
    </cfRule>
  </conditionalFormatting>
  <conditionalFormatting sqref="AE196">
    <cfRule type="containsErrors" dxfId="1777" priority="1779">
      <formula>ISERROR(AE196)</formula>
    </cfRule>
  </conditionalFormatting>
  <conditionalFormatting sqref="AH196">
    <cfRule type="containsErrors" dxfId="1776" priority="1778">
      <formula>ISERROR(AH196)</formula>
    </cfRule>
  </conditionalFormatting>
  <conditionalFormatting sqref="AK196">
    <cfRule type="containsErrors" dxfId="1775" priority="1777">
      <formula>ISERROR(AK196)</formula>
    </cfRule>
  </conditionalFormatting>
  <conditionalFormatting sqref="AN197">
    <cfRule type="containsErrors" dxfId="1774" priority="1765">
      <formula>ISERROR(AN197)</formula>
    </cfRule>
  </conditionalFormatting>
  <conditionalFormatting sqref="J197">
    <cfRule type="containsErrors" dxfId="1773" priority="1775">
      <formula>ISERROR(J197)</formula>
    </cfRule>
  </conditionalFormatting>
  <conditionalFormatting sqref="M197">
    <cfRule type="containsErrors" dxfId="1772" priority="1774">
      <formula>ISERROR(M197)</formula>
    </cfRule>
  </conditionalFormatting>
  <conditionalFormatting sqref="P197">
    <cfRule type="containsErrors" dxfId="1771" priority="1773">
      <formula>ISERROR(P197)</formula>
    </cfRule>
  </conditionalFormatting>
  <conditionalFormatting sqref="S197">
    <cfRule type="containsErrors" dxfId="1770" priority="1772">
      <formula>ISERROR(S197)</formula>
    </cfRule>
  </conditionalFormatting>
  <conditionalFormatting sqref="V197">
    <cfRule type="containsErrors" dxfId="1769" priority="1771">
      <formula>ISERROR(V197)</formula>
    </cfRule>
  </conditionalFormatting>
  <conditionalFormatting sqref="Y197">
    <cfRule type="containsErrors" dxfId="1768" priority="1770">
      <formula>ISERROR(Y197)</formula>
    </cfRule>
  </conditionalFormatting>
  <conditionalFormatting sqref="AB197">
    <cfRule type="containsErrors" dxfId="1767" priority="1769">
      <formula>ISERROR(AB197)</formula>
    </cfRule>
  </conditionalFormatting>
  <conditionalFormatting sqref="AE197">
    <cfRule type="containsErrors" dxfId="1766" priority="1768">
      <formula>ISERROR(AE197)</formula>
    </cfRule>
  </conditionalFormatting>
  <conditionalFormatting sqref="AH197">
    <cfRule type="containsErrors" dxfId="1765" priority="1767">
      <formula>ISERROR(AH197)</formula>
    </cfRule>
  </conditionalFormatting>
  <conditionalFormatting sqref="AK197">
    <cfRule type="containsErrors" dxfId="1764" priority="1766">
      <formula>ISERROR(AK197)</formula>
    </cfRule>
  </conditionalFormatting>
  <conditionalFormatting sqref="AN198">
    <cfRule type="containsErrors" dxfId="1763" priority="1754">
      <formula>ISERROR(AN198)</formula>
    </cfRule>
  </conditionalFormatting>
  <conditionalFormatting sqref="J198">
    <cfRule type="containsErrors" dxfId="1762" priority="1764">
      <formula>ISERROR(J198)</formula>
    </cfRule>
  </conditionalFormatting>
  <conditionalFormatting sqref="M198">
    <cfRule type="containsErrors" dxfId="1761" priority="1763">
      <formula>ISERROR(M198)</formula>
    </cfRule>
  </conditionalFormatting>
  <conditionalFormatting sqref="P198">
    <cfRule type="containsErrors" dxfId="1760" priority="1762">
      <formula>ISERROR(P198)</formula>
    </cfRule>
  </conditionalFormatting>
  <conditionalFormatting sqref="S198">
    <cfRule type="containsErrors" dxfId="1759" priority="1761">
      <formula>ISERROR(S198)</formula>
    </cfRule>
  </conditionalFormatting>
  <conditionalFormatting sqref="V198">
    <cfRule type="containsErrors" dxfId="1758" priority="1760">
      <formula>ISERROR(V198)</formula>
    </cfRule>
  </conditionalFormatting>
  <conditionalFormatting sqref="Y198">
    <cfRule type="containsErrors" dxfId="1757" priority="1759">
      <formula>ISERROR(Y198)</formula>
    </cfRule>
  </conditionalFormatting>
  <conditionalFormatting sqref="AB198">
    <cfRule type="containsErrors" dxfId="1756" priority="1758">
      <formula>ISERROR(AB198)</formula>
    </cfRule>
  </conditionalFormatting>
  <conditionalFormatting sqref="AE198">
    <cfRule type="containsErrors" dxfId="1755" priority="1757">
      <formula>ISERROR(AE198)</formula>
    </cfRule>
  </conditionalFormatting>
  <conditionalFormatting sqref="AH198">
    <cfRule type="containsErrors" dxfId="1754" priority="1756">
      <formula>ISERROR(AH198)</formula>
    </cfRule>
  </conditionalFormatting>
  <conditionalFormatting sqref="AK198">
    <cfRule type="containsErrors" dxfId="1753" priority="1755">
      <formula>ISERROR(AK198)</formula>
    </cfRule>
  </conditionalFormatting>
  <conditionalFormatting sqref="AN199">
    <cfRule type="containsErrors" dxfId="1752" priority="1743">
      <formula>ISERROR(AN199)</formula>
    </cfRule>
  </conditionalFormatting>
  <conditionalFormatting sqref="J199">
    <cfRule type="containsErrors" dxfId="1751" priority="1753">
      <formula>ISERROR(J199)</formula>
    </cfRule>
  </conditionalFormatting>
  <conditionalFormatting sqref="M199">
    <cfRule type="containsErrors" dxfId="1750" priority="1752">
      <formula>ISERROR(M199)</formula>
    </cfRule>
  </conditionalFormatting>
  <conditionalFormatting sqref="P199">
    <cfRule type="containsErrors" dxfId="1749" priority="1751">
      <formula>ISERROR(P199)</formula>
    </cfRule>
  </conditionalFormatting>
  <conditionalFormatting sqref="S199">
    <cfRule type="containsErrors" dxfId="1748" priority="1750">
      <formula>ISERROR(S199)</formula>
    </cfRule>
  </conditionalFormatting>
  <conditionalFormatting sqref="V199">
    <cfRule type="containsErrors" dxfId="1747" priority="1749">
      <formula>ISERROR(V199)</formula>
    </cfRule>
  </conditionalFormatting>
  <conditionalFormatting sqref="Y199">
    <cfRule type="containsErrors" dxfId="1746" priority="1748">
      <formula>ISERROR(Y199)</formula>
    </cfRule>
  </conditionalFormatting>
  <conditionalFormatting sqref="AB199">
    <cfRule type="containsErrors" dxfId="1745" priority="1747">
      <formula>ISERROR(AB199)</formula>
    </cfRule>
  </conditionalFormatting>
  <conditionalFormatting sqref="AE199">
    <cfRule type="containsErrors" dxfId="1744" priority="1746">
      <formula>ISERROR(AE199)</formula>
    </cfRule>
  </conditionalFormatting>
  <conditionalFormatting sqref="AH199">
    <cfRule type="containsErrors" dxfId="1743" priority="1745">
      <formula>ISERROR(AH199)</formula>
    </cfRule>
  </conditionalFormatting>
  <conditionalFormatting sqref="AK199">
    <cfRule type="containsErrors" dxfId="1742" priority="1744">
      <formula>ISERROR(AK199)</formula>
    </cfRule>
  </conditionalFormatting>
  <conditionalFormatting sqref="AN206">
    <cfRule type="containsErrors" dxfId="1741" priority="1732">
      <formula>ISERROR(AN206)</formula>
    </cfRule>
  </conditionalFormatting>
  <conditionalFormatting sqref="J206">
    <cfRule type="containsErrors" dxfId="1740" priority="1742">
      <formula>ISERROR(J206)</formula>
    </cfRule>
  </conditionalFormatting>
  <conditionalFormatting sqref="M206">
    <cfRule type="containsErrors" dxfId="1739" priority="1741">
      <formula>ISERROR(M206)</formula>
    </cfRule>
  </conditionalFormatting>
  <conditionalFormatting sqref="P206">
    <cfRule type="containsErrors" dxfId="1738" priority="1740">
      <formula>ISERROR(P206)</formula>
    </cfRule>
  </conditionalFormatting>
  <conditionalFormatting sqref="S206">
    <cfRule type="containsErrors" dxfId="1737" priority="1739">
      <formula>ISERROR(S206)</formula>
    </cfRule>
  </conditionalFormatting>
  <conditionalFormatting sqref="V206">
    <cfRule type="containsErrors" dxfId="1736" priority="1738">
      <formula>ISERROR(V206)</formula>
    </cfRule>
  </conditionalFormatting>
  <conditionalFormatting sqref="Y206">
    <cfRule type="containsErrors" dxfId="1735" priority="1737">
      <formula>ISERROR(Y206)</formula>
    </cfRule>
  </conditionalFormatting>
  <conditionalFormatting sqref="AB206">
    <cfRule type="containsErrors" dxfId="1734" priority="1736">
      <formula>ISERROR(AB206)</formula>
    </cfRule>
  </conditionalFormatting>
  <conditionalFormatting sqref="AE206">
    <cfRule type="containsErrors" dxfId="1733" priority="1735">
      <formula>ISERROR(AE206)</formula>
    </cfRule>
  </conditionalFormatting>
  <conditionalFormatting sqref="AH206">
    <cfRule type="containsErrors" dxfId="1732" priority="1734">
      <formula>ISERROR(AH206)</formula>
    </cfRule>
  </conditionalFormatting>
  <conditionalFormatting sqref="AK206">
    <cfRule type="containsErrors" dxfId="1731" priority="1733">
      <formula>ISERROR(AK206)</formula>
    </cfRule>
  </conditionalFormatting>
  <conditionalFormatting sqref="AN207">
    <cfRule type="containsErrors" dxfId="1730" priority="1721">
      <formula>ISERROR(AN207)</formula>
    </cfRule>
  </conditionalFormatting>
  <conditionalFormatting sqref="J207">
    <cfRule type="containsErrors" dxfId="1729" priority="1731">
      <formula>ISERROR(J207)</formula>
    </cfRule>
  </conditionalFormatting>
  <conditionalFormatting sqref="M207">
    <cfRule type="containsErrors" dxfId="1728" priority="1730">
      <formula>ISERROR(M207)</formula>
    </cfRule>
  </conditionalFormatting>
  <conditionalFormatting sqref="P207">
    <cfRule type="containsErrors" dxfId="1727" priority="1729">
      <formula>ISERROR(P207)</formula>
    </cfRule>
  </conditionalFormatting>
  <conditionalFormatting sqref="S207">
    <cfRule type="containsErrors" dxfId="1726" priority="1728">
      <formula>ISERROR(S207)</formula>
    </cfRule>
  </conditionalFormatting>
  <conditionalFormatting sqref="V207">
    <cfRule type="containsErrors" dxfId="1725" priority="1727">
      <formula>ISERROR(V207)</formula>
    </cfRule>
  </conditionalFormatting>
  <conditionalFormatting sqref="Y207">
    <cfRule type="containsErrors" dxfId="1724" priority="1726">
      <formula>ISERROR(Y207)</formula>
    </cfRule>
  </conditionalFormatting>
  <conditionalFormatting sqref="AB207">
    <cfRule type="containsErrors" dxfId="1723" priority="1725">
      <formula>ISERROR(AB207)</formula>
    </cfRule>
  </conditionalFormatting>
  <conditionalFormatting sqref="AE207">
    <cfRule type="containsErrors" dxfId="1722" priority="1724">
      <formula>ISERROR(AE207)</formula>
    </cfRule>
  </conditionalFormatting>
  <conditionalFormatting sqref="AH207">
    <cfRule type="containsErrors" dxfId="1721" priority="1723">
      <formula>ISERROR(AH207)</formula>
    </cfRule>
  </conditionalFormatting>
  <conditionalFormatting sqref="AK207">
    <cfRule type="containsErrors" dxfId="1720" priority="1722">
      <formula>ISERROR(AK207)</formula>
    </cfRule>
  </conditionalFormatting>
  <conditionalFormatting sqref="AN208">
    <cfRule type="containsErrors" dxfId="1719" priority="1710">
      <formula>ISERROR(AN208)</formula>
    </cfRule>
  </conditionalFormatting>
  <conditionalFormatting sqref="J208">
    <cfRule type="containsErrors" dxfId="1718" priority="1720">
      <formula>ISERROR(J208)</formula>
    </cfRule>
  </conditionalFormatting>
  <conditionalFormatting sqref="M208">
    <cfRule type="containsErrors" dxfId="1717" priority="1719">
      <formula>ISERROR(M208)</formula>
    </cfRule>
  </conditionalFormatting>
  <conditionalFormatting sqref="P208">
    <cfRule type="containsErrors" dxfId="1716" priority="1718">
      <formula>ISERROR(P208)</formula>
    </cfRule>
  </conditionalFormatting>
  <conditionalFormatting sqref="S208">
    <cfRule type="containsErrors" dxfId="1715" priority="1717">
      <formula>ISERROR(S208)</formula>
    </cfRule>
  </conditionalFormatting>
  <conditionalFormatting sqref="V208">
    <cfRule type="containsErrors" dxfId="1714" priority="1716">
      <formula>ISERROR(V208)</formula>
    </cfRule>
  </conditionalFormatting>
  <conditionalFormatting sqref="Y208">
    <cfRule type="containsErrors" dxfId="1713" priority="1715">
      <formula>ISERROR(Y208)</formula>
    </cfRule>
  </conditionalFormatting>
  <conditionalFormatting sqref="AB208">
    <cfRule type="containsErrors" dxfId="1712" priority="1714">
      <formula>ISERROR(AB208)</formula>
    </cfRule>
  </conditionalFormatting>
  <conditionalFormatting sqref="AE208">
    <cfRule type="containsErrors" dxfId="1711" priority="1713">
      <formula>ISERROR(AE208)</formula>
    </cfRule>
  </conditionalFormatting>
  <conditionalFormatting sqref="AH208">
    <cfRule type="containsErrors" dxfId="1710" priority="1712">
      <formula>ISERROR(AH208)</formula>
    </cfRule>
  </conditionalFormatting>
  <conditionalFormatting sqref="AK208">
    <cfRule type="containsErrors" dxfId="1709" priority="1711">
      <formula>ISERROR(AK208)</formula>
    </cfRule>
  </conditionalFormatting>
  <conditionalFormatting sqref="AN209">
    <cfRule type="containsErrors" dxfId="1708" priority="1699">
      <formula>ISERROR(AN209)</formula>
    </cfRule>
  </conditionalFormatting>
  <conditionalFormatting sqref="J209">
    <cfRule type="containsErrors" dxfId="1707" priority="1709">
      <formula>ISERROR(J209)</formula>
    </cfRule>
  </conditionalFormatting>
  <conditionalFormatting sqref="M209">
    <cfRule type="containsErrors" dxfId="1706" priority="1708">
      <formula>ISERROR(M209)</formula>
    </cfRule>
  </conditionalFormatting>
  <conditionalFormatting sqref="P209">
    <cfRule type="containsErrors" dxfId="1705" priority="1707">
      <formula>ISERROR(P209)</formula>
    </cfRule>
  </conditionalFormatting>
  <conditionalFormatting sqref="S209">
    <cfRule type="containsErrors" dxfId="1704" priority="1706">
      <formula>ISERROR(S209)</formula>
    </cfRule>
  </conditionalFormatting>
  <conditionalFormatting sqref="V209">
    <cfRule type="containsErrors" dxfId="1703" priority="1705">
      <formula>ISERROR(V209)</formula>
    </cfRule>
  </conditionalFormatting>
  <conditionalFormatting sqref="Y209">
    <cfRule type="containsErrors" dxfId="1702" priority="1704">
      <formula>ISERROR(Y209)</formula>
    </cfRule>
  </conditionalFormatting>
  <conditionalFormatting sqref="AB209">
    <cfRule type="containsErrors" dxfId="1701" priority="1703">
      <formula>ISERROR(AB209)</formula>
    </cfRule>
  </conditionalFormatting>
  <conditionalFormatting sqref="AE209">
    <cfRule type="containsErrors" dxfId="1700" priority="1702">
      <formula>ISERROR(AE209)</formula>
    </cfRule>
  </conditionalFormatting>
  <conditionalFormatting sqref="AH209">
    <cfRule type="containsErrors" dxfId="1699" priority="1701">
      <formula>ISERROR(AH209)</formula>
    </cfRule>
  </conditionalFormatting>
  <conditionalFormatting sqref="AK209">
    <cfRule type="containsErrors" dxfId="1698" priority="1700">
      <formula>ISERROR(AK209)</formula>
    </cfRule>
  </conditionalFormatting>
  <conditionalFormatting sqref="AN211">
    <cfRule type="containsErrors" dxfId="1697" priority="1688">
      <formula>ISERROR(AN211)</formula>
    </cfRule>
  </conditionalFormatting>
  <conditionalFormatting sqref="J211">
    <cfRule type="containsErrors" dxfId="1696" priority="1698">
      <formula>ISERROR(J211)</formula>
    </cfRule>
  </conditionalFormatting>
  <conditionalFormatting sqref="M211">
    <cfRule type="containsErrors" dxfId="1695" priority="1697">
      <formula>ISERROR(M211)</formula>
    </cfRule>
  </conditionalFormatting>
  <conditionalFormatting sqref="P211">
    <cfRule type="containsErrors" dxfId="1694" priority="1696">
      <formula>ISERROR(P211)</formula>
    </cfRule>
  </conditionalFormatting>
  <conditionalFormatting sqref="S211">
    <cfRule type="containsErrors" dxfId="1693" priority="1695">
      <formula>ISERROR(S211)</formula>
    </cfRule>
  </conditionalFormatting>
  <conditionalFormatting sqref="V211">
    <cfRule type="containsErrors" dxfId="1692" priority="1694">
      <formula>ISERROR(V211)</formula>
    </cfRule>
  </conditionalFormatting>
  <conditionalFormatting sqref="Y211">
    <cfRule type="containsErrors" dxfId="1691" priority="1693">
      <formula>ISERROR(Y211)</formula>
    </cfRule>
  </conditionalFormatting>
  <conditionalFormatting sqref="AB211">
    <cfRule type="containsErrors" dxfId="1690" priority="1692">
      <formula>ISERROR(AB211)</formula>
    </cfRule>
  </conditionalFormatting>
  <conditionalFormatting sqref="AE211">
    <cfRule type="containsErrors" dxfId="1689" priority="1691">
      <formula>ISERROR(AE211)</formula>
    </cfRule>
  </conditionalFormatting>
  <conditionalFormatting sqref="AH211">
    <cfRule type="containsErrors" dxfId="1688" priority="1690">
      <formula>ISERROR(AH211)</formula>
    </cfRule>
  </conditionalFormatting>
  <conditionalFormatting sqref="AK211">
    <cfRule type="containsErrors" dxfId="1687" priority="1689">
      <formula>ISERROR(AK211)</formula>
    </cfRule>
  </conditionalFormatting>
  <conditionalFormatting sqref="AN212">
    <cfRule type="containsErrors" dxfId="1686" priority="1677">
      <formula>ISERROR(AN212)</formula>
    </cfRule>
  </conditionalFormatting>
  <conditionalFormatting sqref="J212">
    <cfRule type="containsErrors" dxfId="1685" priority="1687">
      <formula>ISERROR(J212)</formula>
    </cfRule>
  </conditionalFormatting>
  <conditionalFormatting sqref="M212">
    <cfRule type="containsErrors" dxfId="1684" priority="1686">
      <formula>ISERROR(M212)</formula>
    </cfRule>
  </conditionalFormatting>
  <conditionalFormatting sqref="P212">
    <cfRule type="containsErrors" dxfId="1683" priority="1685">
      <formula>ISERROR(P212)</formula>
    </cfRule>
  </conditionalFormatting>
  <conditionalFormatting sqref="S212">
    <cfRule type="containsErrors" dxfId="1682" priority="1684">
      <formula>ISERROR(S212)</formula>
    </cfRule>
  </conditionalFormatting>
  <conditionalFormatting sqref="V212">
    <cfRule type="containsErrors" dxfId="1681" priority="1683">
      <formula>ISERROR(V212)</formula>
    </cfRule>
  </conditionalFormatting>
  <conditionalFormatting sqref="Y212">
    <cfRule type="containsErrors" dxfId="1680" priority="1682">
      <formula>ISERROR(Y212)</formula>
    </cfRule>
  </conditionalFormatting>
  <conditionalFormatting sqref="AB212">
    <cfRule type="containsErrors" dxfId="1679" priority="1681">
      <formula>ISERROR(AB212)</formula>
    </cfRule>
  </conditionalFormatting>
  <conditionalFormatting sqref="AE212">
    <cfRule type="containsErrors" dxfId="1678" priority="1680">
      <formula>ISERROR(AE212)</formula>
    </cfRule>
  </conditionalFormatting>
  <conditionalFormatting sqref="AH212">
    <cfRule type="containsErrors" dxfId="1677" priority="1679">
      <formula>ISERROR(AH212)</formula>
    </cfRule>
  </conditionalFormatting>
  <conditionalFormatting sqref="AK212">
    <cfRule type="containsErrors" dxfId="1676" priority="1678">
      <formula>ISERROR(AK212)</formula>
    </cfRule>
  </conditionalFormatting>
  <conditionalFormatting sqref="AN213">
    <cfRule type="containsErrors" dxfId="1675" priority="1666">
      <formula>ISERROR(AN213)</formula>
    </cfRule>
  </conditionalFormatting>
  <conditionalFormatting sqref="J213">
    <cfRule type="containsErrors" dxfId="1674" priority="1676">
      <formula>ISERROR(J213)</formula>
    </cfRule>
  </conditionalFormatting>
  <conditionalFormatting sqref="M213">
    <cfRule type="containsErrors" dxfId="1673" priority="1675">
      <formula>ISERROR(M213)</formula>
    </cfRule>
  </conditionalFormatting>
  <conditionalFormatting sqref="P213">
    <cfRule type="containsErrors" dxfId="1672" priority="1674">
      <formula>ISERROR(P213)</formula>
    </cfRule>
  </conditionalFormatting>
  <conditionalFormatting sqref="S213">
    <cfRule type="containsErrors" dxfId="1671" priority="1673">
      <formula>ISERROR(S213)</formula>
    </cfRule>
  </conditionalFormatting>
  <conditionalFormatting sqref="V213">
    <cfRule type="containsErrors" dxfId="1670" priority="1672">
      <formula>ISERROR(V213)</formula>
    </cfRule>
  </conditionalFormatting>
  <conditionalFormatting sqref="Y213">
    <cfRule type="containsErrors" dxfId="1669" priority="1671">
      <formula>ISERROR(Y213)</formula>
    </cfRule>
  </conditionalFormatting>
  <conditionalFormatting sqref="AB213">
    <cfRule type="containsErrors" dxfId="1668" priority="1670">
      <formula>ISERROR(AB213)</formula>
    </cfRule>
  </conditionalFormatting>
  <conditionalFormatting sqref="AE213">
    <cfRule type="containsErrors" dxfId="1667" priority="1669">
      <formula>ISERROR(AE213)</formula>
    </cfRule>
  </conditionalFormatting>
  <conditionalFormatting sqref="AH213">
    <cfRule type="containsErrors" dxfId="1666" priority="1668">
      <formula>ISERROR(AH213)</formula>
    </cfRule>
  </conditionalFormatting>
  <conditionalFormatting sqref="AK213">
    <cfRule type="containsErrors" dxfId="1665" priority="1667">
      <formula>ISERROR(AK213)</formula>
    </cfRule>
  </conditionalFormatting>
  <conditionalFormatting sqref="AN214">
    <cfRule type="containsErrors" dxfId="1664" priority="1655">
      <formula>ISERROR(AN214)</formula>
    </cfRule>
  </conditionalFormatting>
  <conditionalFormatting sqref="J214">
    <cfRule type="containsErrors" dxfId="1663" priority="1665">
      <formula>ISERROR(J214)</formula>
    </cfRule>
  </conditionalFormatting>
  <conditionalFormatting sqref="M214">
    <cfRule type="containsErrors" dxfId="1662" priority="1664">
      <formula>ISERROR(M214)</formula>
    </cfRule>
  </conditionalFormatting>
  <conditionalFormatting sqref="P214">
    <cfRule type="containsErrors" dxfId="1661" priority="1663">
      <formula>ISERROR(P214)</formula>
    </cfRule>
  </conditionalFormatting>
  <conditionalFormatting sqref="S214">
    <cfRule type="containsErrors" dxfId="1660" priority="1662">
      <formula>ISERROR(S214)</formula>
    </cfRule>
  </conditionalFormatting>
  <conditionalFormatting sqref="V214">
    <cfRule type="containsErrors" dxfId="1659" priority="1661">
      <formula>ISERROR(V214)</formula>
    </cfRule>
  </conditionalFormatting>
  <conditionalFormatting sqref="Y214">
    <cfRule type="containsErrors" dxfId="1658" priority="1660">
      <formula>ISERROR(Y214)</formula>
    </cfRule>
  </conditionalFormatting>
  <conditionalFormatting sqref="AB214">
    <cfRule type="containsErrors" dxfId="1657" priority="1659">
      <formula>ISERROR(AB214)</formula>
    </cfRule>
  </conditionalFormatting>
  <conditionalFormatting sqref="AE214">
    <cfRule type="containsErrors" dxfId="1656" priority="1658">
      <formula>ISERROR(AE214)</formula>
    </cfRule>
  </conditionalFormatting>
  <conditionalFormatting sqref="AH214">
    <cfRule type="containsErrors" dxfId="1655" priority="1657">
      <formula>ISERROR(AH214)</formula>
    </cfRule>
  </conditionalFormatting>
  <conditionalFormatting sqref="AK214">
    <cfRule type="containsErrors" dxfId="1654" priority="1656">
      <formula>ISERROR(AK214)</formula>
    </cfRule>
  </conditionalFormatting>
  <conditionalFormatting sqref="AN216">
    <cfRule type="containsErrors" dxfId="1653" priority="1644">
      <formula>ISERROR(AN216)</formula>
    </cfRule>
  </conditionalFormatting>
  <conditionalFormatting sqref="J216">
    <cfRule type="containsErrors" dxfId="1652" priority="1654">
      <formula>ISERROR(J216)</formula>
    </cfRule>
  </conditionalFormatting>
  <conditionalFormatting sqref="M216">
    <cfRule type="containsErrors" dxfId="1651" priority="1653">
      <formula>ISERROR(M216)</formula>
    </cfRule>
  </conditionalFormatting>
  <conditionalFormatting sqref="P216">
    <cfRule type="containsErrors" dxfId="1650" priority="1652">
      <formula>ISERROR(P216)</formula>
    </cfRule>
  </conditionalFormatting>
  <conditionalFormatting sqref="S216">
    <cfRule type="containsErrors" dxfId="1649" priority="1651">
      <formula>ISERROR(S216)</formula>
    </cfRule>
  </conditionalFormatting>
  <conditionalFormatting sqref="V216">
    <cfRule type="containsErrors" dxfId="1648" priority="1650">
      <formula>ISERROR(V216)</formula>
    </cfRule>
  </conditionalFormatting>
  <conditionalFormatting sqref="Y216">
    <cfRule type="containsErrors" dxfId="1647" priority="1649">
      <formula>ISERROR(Y216)</formula>
    </cfRule>
  </conditionalFormatting>
  <conditionalFormatting sqref="AB216">
    <cfRule type="containsErrors" dxfId="1646" priority="1648">
      <formula>ISERROR(AB216)</formula>
    </cfRule>
  </conditionalFormatting>
  <conditionalFormatting sqref="AE216">
    <cfRule type="containsErrors" dxfId="1645" priority="1647">
      <formula>ISERROR(AE216)</formula>
    </cfRule>
  </conditionalFormatting>
  <conditionalFormatting sqref="AH216">
    <cfRule type="containsErrors" dxfId="1644" priority="1646">
      <formula>ISERROR(AH216)</formula>
    </cfRule>
  </conditionalFormatting>
  <conditionalFormatting sqref="AK216">
    <cfRule type="containsErrors" dxfId="1643" priority="1645">
      <formula>ISERROR(AK216)</formula>
    </cfRule>
  </conditionalFormatting>
  <conditionalFormatting sqref="AN217">
    <cfRule type="containsErrors" dxfId="1642" priority="1633">
      <formula>ISERROR(AN217)</formula>
    </cfRule>
  </conditionalFormatting>
  <conditionalFormatting sqref="J217">
    <cfRule type="containsErrors" dxfId="1641" priority="1643">
      <formula>ISERROR(J217)</formula>
    </cfRule>
  </conditionalFormatting>
  <conditionalFormatting sqref="M217">
    <cfRule type="containsErrors" dxfId="1640" priority="1642">
      <formula>ISERROR(M217)</formula>
    </cfRule>
  </conditionalFormatting>
  <conditionalFormatting sqref="P217">
    <cfRule type="containsErrors" dxfId="1639" priority="1641">
      <formula>ISERROR(P217)</formula>
    </cfRule>
  </conditionalFormatting>
  <conditionalFormatting sqref="S217">
    <cfRule type="containsErrors" dxfId="1638" priority="1640">
      <formula>ISERROR(S217)</formula>
    </cfRule>
  </conditionalFormatting>
  <conditionalFormatting sqref="V217">
    <cfRule type="containsErrors" dxfId="1637" priority="1639">
      <formula>ISERROR(V217)</formula>
    </cfRule>
  </conditionalFormatting>
  <conditionalFormatting sqref="Y217">
    <cfRule type="containsErrors" dxfId="1636" priority="1638">
      <formula>ISERROR(Y217)</formula>
    </cfRule>
  </conditionalFormatting>
  <conditionalFormatting sqref="AB217">
    <cfRule type="containsErrors" dxfId="1635" priority="1637">
      <formula>ISERROR(AB217)</formula>
    </cfRule>
  </conditionalFormatting>
  <conditionalFormatting sqref="AE217">
    <cfRule type="containsErrors" dxfId="1634" priority="1636">
      <formula>ISERROR(AE217)</formula>
    </cfRule>
  </conditionalFormatting>
  <conditionalFormatting sqref="AH217">
    <cfRule type="containsErrors" dxfId="1633" priority="1635">
      <formula>ISERROR(AH217)</formula>
    </cfRule>
  </conditionalFormatting>
  <conditionalFormatting sqref="AK217">
    <cfRule type="containsErrors" dxfId="1632" priority="1634">
      <formula>ISERROR(AK217)</formula>
    </cfRule>
  </conditionalFormatting>
  <conditionalFormatting sqref="AN218">
    <cfRule type="containsErrors" dxfId="1631" priority="1622">
      <formula>ISERROR(AN218)</formula>
    </cfRule>
  </conditionalFormatting>
  <conditionalFormatting sqref="J218">
    <cfRule type="containsErrors" dxfId="1630" priority="1632">
      <formula>ISERROR(J218)</formula>
    </cfRule>
  </conditionalFormatting>
  <conditionalFormatting sqref="M218">
    <cfRule type="containsErrors" dxfId="1629" priority="1631">
      <formula>ISERROR(M218)</formula>
    </cfRule>
  </conditionalFormatting>
  <conditionalFormatting sqref="P218">
    <cfRule type="containsErrors" dxfId="1628" priority="1630">
      <formula>ISERROR(P218)</formula>
    </cfRule>
  </conditionalFormatting>
  <conditionalFormatting sqref="S218">
    <cfRule type="containsErrors" dxfId="1627" priority="1629">
      <formula>ISERROR(S218)</formula>
    </cfRule>
  </conditionalFormatting>
  <conditionalFormatting sqref="V218">
    <cfRule type="containsErrors" dxfId="1626" priority="1628">
      <formula>ISERROR(V218)</formula>
    </cfRule>
  </conditionalFormatting>
  <conditionalFormatting sqref="Y218">
    <cfRule type="containsErrors" dxfId="1625" priority="1627">
      <formula>ISERROR(Y218)</formula>
    </cfRule>
  </conditionalFormatting>
  <conditionalFormatting sqref="AB218">
    <cfRule type="containsErrors" dxfId="1624" priority="1626">
      <formula>ISERROR(AB218)</formula>
    </cfRule>
  </conditionalFormatting>
  <conditionalFormatting sqref="AE218">
    <cfRule type="containsErrors" dxfId="1623" priority="1625">
      <formula>ISERROR(AE218)</formula>
    </cfRule>
  </conditionalFormatting>
  <conditionalFormatting sqref="AH218">
    <cfRule type="containsErrors" dxfId="1622" priority="1624">
      <formula>ISERROR(AH218)</formula>
    </cfRule>
  </conditionalFormatting>
  <conditionalFormatting sqref="AK218">
    <cfRule type="containsErrors" dxfId="1621" priority="1623">
      <formula>ISERROR(AK218)</formula>
    </cfRule>
  </conditionalFormatting>
  <conditionalFormatting sqref="AN219">
    <cfRule type="containsErrors" dxfId="1620" priority="1611">
      <formula>ISERROR(AN219)</formula>
    </cfRule>
  </conditionalFormatting>
  <conditionalFormatting sqref="J219">
    <cfRule type="containsErrors" dxfId="1619" priority="1621">
      <formula>ISERROR(J219)</formula>
    </cfRule>
  </conditionalFormatting>
  <conditionalFormatting sqref="M219">
    <cfRule type="containsErrors" dxfId="1618" priority="1620">
      <formula>ISERROR(M219)</formula>
    </cfRule>
  </conditionalFormatting>
  <conditionalFormatting sqref="P219">
    <cfRule type="containsErrors" dxfId="1617" priority="1619">
      <formula>ISERROR(P219)</formula>
    </cfRule>
  </conditionalFormatting>
  <conditionalFormatting sqref="S219">
    <cfRule type="containsErrors" dxfId="1616" priority="1618">
      <formula>ISERROR(S219)</formula>
    </cfRule>
  </conditionalFormatting>
  <conditionalFormatting sqref="V219">
    <cfRule type="containsErrors" dxfId="1615" priority="1617">
      <formula>ISERROR(V219)</formula>
    </cfRule>
  </conditionalFormatting>
  <conditionalFormatting sqref="Y219">
    <cfRule type="containsErrors" dxfId="1614" priority="1616">
      <formula>ISERROR(Y219)</formula>
    </cfRule>
  </conditionalFormatting>
  <conditionalFormatting sqref="AB219">
    <cfRule type="containsErrors" dxfId="1613" priority="1615">
      <formula>ISERROR(AB219)</formula>
    </cfRule>
  </conditionalFormatting>
  <conditionalFormatting sqref="AE219">
    <cfRule type="containsErrors" dxfId="1612" priority="1614">
      <formula>ISERROR(AE219)</formula>
    </cfRule>
  </conditionalFormatting>
  <conditionalFormatting sqref="AH219">
    <cfRule type="containsErrors" dxfId="1611" priority="1613">
      <formula>ISERROR(AH219)</formula>
    </cfRule>
  </conditionalFormatting>
  <conditionalFormatting sqref="AK219">
    <cfRule type="containsErrors" dxfId="1610" priority="1612">
      <formula>ISERROR(AK219)</formula>
    </cfRule>
  </conditionalFormatting>
  <conditionalFormatting sqref="AN221">
    <cfRule type="containsErrors" dxfId="1609" priority="1600">
      <formula>ISERROR(AN221)</formula>
    </cfRule>
  </conditionalFormatting>
  <conditionalFormatting sqref="J221">
    <cfRule type="containsErrors" dxfId="1608" priority="1610">
      <formula>ISERROR(J221)</formula>
    </cfRule>
  </conditionalFormatting>
  <conditionalFormatting sqref="M221">
    <cfRule type="containsErrors" dxfId="1607" priority="1609">
      <formula>ISERROR(M221)</formula>
    </cfRule>
  </conditionalFormatting>
  <conditionalFormatting sqref="P221">
    <cfRule type="containsErrors" dxfId="1606" priority="1608">
      <formula>ISERROR(P221)</formula>
    </cfRule>
  </conditionalFormatting>
  <conditionalFormatting sqref="S221">
    <cfRule type="containsErrors" dxfId="1605" priority="1607">
      <formula>ISERROR(S221)</formula>
    </cfRule>
  </conditionalFormatting>
  <conditionalFormatting sqref="V221">
    <cfRule type="containsErrors" dxfId="1604" priority="1606">
      <formula>ISERROR(V221)</formula>
    </cfRule>
  </conditionalFormatting>
  <conditionalFormatting sqref="Y221">
    <cfRule type="containsErrors" dxfId="1603" priority="1605">
      <formula>ISERROR(Y221)</formula>
    </cfRule>
  </conditionalFormatting>
  <conditionalFormatting sqref="AB221">
    <cfRule type="containsErrors" dxfId="1602" priority="1604">
      <formula>ISERROR(AB221)</formula>
    </cfRule>
  </conditionalFormatting>
  <conditionalFormatting sqref="AE221">
    <cfRule type="containsErrors" dxfId="1601" priority="1603">
      <formula>ISERROR(AE221)</formula>
    </cfRule>
  </conditionalFormatting>
  <conditionalFormatting sqref="AH221">
    <cfRule type="containsErrors" dxfId="1600" priority="1602">
      <formula>ISERROR(AH221)</formula>
    </cfRule>
  </conditionalFormatting>
  <conditionalFormatting sqref="AK221">
    <cfRule type="containsErrors" dxfId="1599" priority="1601">
      <formula>ISERROR(AK221)</formula>
    </cfRule>
  </conditionalFormatting>
  <conditionalFormatting sqref="AN222">
    <cfRule type="containsErrors" dxfId="1598" priority="1589">
      <formula>ISERROR(AN222)</formula>
    </cfRule>
  </conditionalFormatting>
  <conditionalFormatting sqref="J222">
    <cfRule type="containsErrors" dxfId="1597" priority="1599">
      <formula>ISERROR(J222)</formula>
    </cfRule>
  </conditionalFormatting>
  <conditionalFormatting sqref="M222">
    <cfRule type="containsErrors" dxfId="1596" priority="1598">
      <formula>ISERROR(M222)</formula>
    </cfRule>
  </conditionalFormatting>
  <conditionalFormatting sqref="P222">
    <cfRule type="containsErrors" dxfId="1595" priority="1597">
      <formula>ISERROR(P222)</formula>
    </cfRule>
  </conditionalFormatting>
  <conditionalFormatting sqref="S222">
    <cfRule type="containsErrors" dxfId="1594" priority="1596">
      <formula>ISERROR(S222)</formula>
    </cfRule>
  </conditionalFormatting>
  <conditionalFormatting sqref="V222">
    <cfRule type="containsErrors" dxfId="1593" priority="1595">
      <formula>ISERROR(V222)</formula>
    </cfRule>
  </conditionalFormatting>
  <conditionalFormatting sqref="Y222">
    <cfRule type="containsErrors" dxfId="1592" priority="1594">
      <formula>ISERROR(Y222)</formula>
    </cfRule>
  </conditionalFormatting>
  <conditionalFormatting sqref="AB222">
    <cfRule type="containsErrors" dxfId="1591" priority="1593">
      <formula>ISERROR(AB222)</formula>
    </cfRule>
  </conditionalFormatting>
  <conditionalFormatting sqref="AE222">
    <cfRule type="containsErrors" dxfId="1590" priority="1592">
      <formula>ISERROR(AE222)</formula>
    </cfRule>
  </conditionalFormatting>
  <conditionalFormatting sqref="AH222">
    <cfRule type="containsErrors" dxfId="1589" priority="1591">
      <formula>ISERROR(AH222)</formula>
    </cfRule>
  </conditionalFormatting>
  <conditionalFormatting sqref="AK222">
    <cfRule type="containsErrors" dxfId="1588" priority="1590">
      <formula>ISERROR(AK222)</formula>
    </cfRule>
  </conditionalFormatting>
  <conditionalFormatting sqref="AN223">
    <cfRule type="containsErrors" dxfId="1587" priority="1578">
      <formula>ISERROR(AN223)</formula>
    </cfRule>
  </conditionalFormatting>
  <conditionalFormatting sqref="J223">
    <cfRule type="containsErrors" dxfId="1586" priority="1588">
      <formula>ISERROR(J223)</formula>
    </cfRule>
  </conditionalFormatting>
  <conditionalFormatting sqref="M223">
    <cfRule type="containsErrors" dxfId="1585" priority="1587">
      <formula>ISERROR(M223)</formula>
    </cfRule>
  </conditionalFormatting>
  <conditionalFormatting sqref="P223">
    <cfRule type="containsErrors" dxfId="1584" priority="1586">
      <formula>ISERROR(P223)</formula>
    </cfRule>
  </conditionalFormatting>
  <conditionalFormatting sqref="S223">
    <cfRule type="containsErrors" dxfId="1583" priority="1585">
      <formula>ISERROR(S223)</formula>
    </cfRule>
  </conditionalFormatting>
  <conditionalFormatting sqref="V223">
    <cfRule type="containsErrors" dxfId="1582" priority="1584">
      <formula>ISERROR(V223)</formula>
    </cfRule>
  </conditionalFormatting>
  <conditionalFormatting sqref="Y223">
    <cfRule type="containsErrors" dxfId="1581" priority="1583">
      <formula>ISERROR(Y223)</formula>
    </cfRule>
  </conditionalFormatting>
  <conditionalFormatting sqref="AB223">
    <cfRule type="containsErrors" dxfId="1580" priority="1582">
      <formula>ISERROR(AB223)</formula>
    </cfRule>
  </conditionalFormatting>
  <conditionalFormatting sqref="AE223">
    <cfRule type="containsErrors" dxfId="1579" priority="1581">
      <formula>ISERROR(AE223)</formula>
    </cfRule>
  </conditionalFormatting>
  <conditionalFormatting sqref="AH223">
    <cfRule type="containsErrors" dxfId="1578" priority="1580">
      <formula>ISERROR(AH223)</formula>
    </cfRule>
  </conditionalFormatting>
  <conditionalFormatting sqref="AK223">
    <cfRule type="containsErrors" dxfId="1577" priority="1579">
      <formula>ISERROR(AK223)</formula>
    </cfRule>
  </conditionalFormatting>
  <conditionalFormatting sqref="AN224">
    <cfRule type="containsErrors" dxfId="1576" priority="1567">
      <formula>ISERROR(AN224)</formula>
    </cfRule>
  </conditionalFormatting>
  <conditionalFormatting sqref="J224">
    <cfRule type="containsErrors" dxfId="1575" priority="1577">
      <formula>ISERROR(J224)</formula>
    </cfRule>
  </conditionalFormatting>
  <conditionalFormatting sqref="M224">
    <cfRule type="containsErrors" dxfId="1574" priority="1576">
      <formula>ISERROR(M224)</formula>
    </cfRule>
  </conditionalFormatting>
  <conditionalFormatting sqref="P224">
    <cfRule type="containsErrors" dxfId="1573" priority="1575">
      <formula>ISERROR(P224)</formula>
    </cfRule>
  </conditionalFormatting>
  <conditionalFormatting sqref="S224">
    <cfRule type="containsErrors" dxfId="1572" priority="1574">
      <formula>ISERROR(S224)</formula>
    </cfRule>
  </conditionalFormatting>
  <conditionalFormatting sqref="V224">
    <cfRule type="containsErrors" dxfId="1571" priority="1573">
      <formula>ISERROR(V224)</formula>
    </cfRule>
  </conditionalFormatting>
  <conditionalFormatting sqref="Y224">
    <cfRule type="containsErrors" dxfId="1570" priority="1572">
      <formula>ISERROR(Y224)</formula>
    </cfRule>
  </conditionalFormatting>
  <conditionalFormatting sqref="AB224">
    <cfRule type="containsErrors" dxfId="1569" priority="1571">
      <formula>ISERROR(AB224)</formula>
    </cfRule>
  </conditionalFormatting>
  <conditionalFormatting sqref="AE224">
    <cfRule type="containsErrors" dxfId="1568" priority="1570">
      <formula>ISERROR(AE224)</formula>
    </cfRule>
  </conditionalFormatting>
  <conditionalFormatting sqref="AH224">
    <cfRule type="containsErrors" dxfId="1567" priority="1569">
      <formula>ISERROR(AH224)</formula>
    </cfRule>
  </conditionalFormatting>
  <conditionalFormatting sqref="AK224">
    <cfRule type="containsErrors" dxfId="1566" priority="1568">
      <formula>ISERROR(AK224)</formula>
    </cfRule>
  </conditionalFormatting>
  <conditionalFormatting sqref="AN226">
    <cfRule type="containsErrors" dxfId="1565" priority="1556">
      <formula>ISERROR(AN226)</formula>
    </cfRule>
  </conditionalFormatting>
  <conditionalFormatting sqref="J226">
    <cfRule type="containsErrors" dxfId="1564" priority="1566">
      <formula>ISERROR(J226)</formula>
    </cfRule>
  </conditionalFormatting>
  <conditionalFormatting sqref="M226">
    <cfRule type="containsErrors" dxfId="1563" priority="1565">
      <formula>ISERROR(M226)</formula>
    </cfRule>
  </conditionalFormatting>
  <conditionalFormatting sqref="P226">
    <cfRule type="containsErrors" dxfId="1562" priority="1564">
      <formula>ISERROR(P226)</formula>
    </cfRule>
  </conditionalFormatting>
  <conditionalFormatting sqref="S226">
    <cfRule type="containsErrors" dxfId="1561" priority="1563">
      <formula>ISERROR(S226)</formula>
    </cfRule>
  </conditionalFormatting>
  <conditionalFormatting sqref="V226">
    <cfRule type="containsErrors" dxfId="1560" priority="1562">
      <formula>ISERROR(V226)</formula>
    </cfRule>
  </conditionalFormatting>
  <conditionalFormatting sqref="Y226">
    <cfRule type="containsErrors" dxfId="1559" priority="1561">
      <formula>ISERROR(Y226)</formula>
    </cfRule>
  </conditionalFormatting>
  <conditionalFormatting sqref="AB226">
    <cfRule type="containsErrors" dxfId="1558" priority="1560">
      <formula>ISERROR(AB226)</formula>
    </cfRule>
  </conditionalFormatting>
  <conditionalFormatting sqref="AE226">
    <cfRule type="containsErrors" dxfId="1557" priority="1559">
      <formula>ISERROR(AE226)</formula>
    </cfRule>
  </conditionalFormatting>
  <conditionalFormatting sqref="AH226">
    <cfRule type="containsErrors" dxfId="1556" priority="1558">
      <formula>ISERROR(AH226)</formula>
    </cfRule>
  </conditionalFormatting>
  <conditionalFormatting sqref="AK226">
    <cfRule type="containsErrors" dxfId="1555" priority="1557">
      <formula>ISERROR(AK226)</formula>
    </cfRule>
  </conditionalFormatting>
  <conditionalFormatting sqref="AN227">
    <cfRule type="containsErrors" dxfId="1554" priority="1545">
      <formula>ISERROR(AN227)</formula>
    </cfRule>
  </conditionalFormatting>
  <conditionalFormatting sqref="J227">
    <cfRule type="containsErrors" dxfId="1553" priority="1555">
      <formula>ISERROR(J227)</formula>
    </cfRule>
  </conditionalFormatting>
  <conditionalFormatting sqref="M227">
    <cfRule type="containsErrors" dxfId="1552" priority="1554">
      <formula>ISERROR(M227)</formula>
    </cfRule>
  </conditionalFormatting>
  <conditionalFormatting sqref="P227">
    <cfRule type="containsErrors" dxfId="1551" priority="1553">
      <formula>ISERROR(P227)</formula>
    </cfRule>
  </conditionalFormatting>
  <conditionalFormatting sqref="S227">
    <cfRule type="containsErrors" dxfId="1550" priority="1552">
      <formula>ISERROR(S227)</formula>
    </cfRule>
  </conditionalFormatting>
  <conditionalFormatting sqref="V227">
    <cfRule type="containsErrors" dxfId="1549" priority="1551">
      <formula>ISERROR(V227)</formula>
    </cfRule>
  </conditionalFormatting>
  <conditionalFormatting sqref="Y227">
    <cfRule type="containsErrors" dxfId="1548" priority="1550">
      <formula>ISERROR(Y227)</formula>
    </cfRule>
  </conditionalFormatting>
  <conditionalFormatting sqref="AB227">
    <cfRule type="containsErrors" dxfId="1547" priority="1549">
      <formula>ISERROR(AB227)</formula>
    </cfRule>
  </conditionalFormatting>
  <conditionalFormatting sqref="AE227">
    <cfRule type="containsErrors" dxfId="1546" priority="1548">
      <formula>ISERROR(AE227)</formula>
    </cfRule>
  </conditionalFormatting>
  <conditionalFormatting sqref="AH227">
    <cfRule type="containsErrors" dxfId="1545" priority="1547">
      <formula>ISERROR(AH227)</formula>
    </cfRule>
  </conditionalFormatting>
  <conditionalFormatting sqref="AK227">
    <cfRule type="containsErrors" dxfId="1544" priority="1546">
      <formula>ISERROR(AK227)</formula>
    </cfRule>
  </conditionalFormatting>
  <conditionalFormatting sqref="AN228">
    <cfRule type="containsErrors" dxfId="1543" priority="1534">
      <formula>ISERROR(AN228)</formula>
    </cfRule>
  </conditionalFormatting>
  <conditionalFormatting sqref="J228">
    <cfRule type="containsErrors" dxfId="1542" priority="1544">
      <formula>ISERROR(J228)</formula>
    </cfRule>
  </conditionalFormatting>
  <conditionalFormatting sqref="M228">
    <cfRule type="containsErrors" dxfId="1541" priority="1543">
      <formula>ISERROR(M228)</formula>
    </cfRule>
  </conditionalFormatting>
  <conditionalFormatting sqref="P228">
    <cfRule type="containsErrors" dxfId="1540" priority="1542">
      <formula>ISERROR(P228)</formula>
    </cfRule>
  </conditionalFormatting>
  <conditionalFormatting sqref="S228">
    <cfRule type="containsErrors" dxfId="1539" priority="1541">
      <formula>ISERROR(S228)</formula>
    </cfRule>
  </conditionalFormatting>
  <conditionalFormatting sqref="V228">
    <cfRule type="containsErrors" dxfId="1538" priority="1540">
      <formula>ISERROR(V228)</formula>
    </cfRule>
  </conditionalFormatting>
  <conditionalFormatting sqref="Y228">
    <cfRule type="containsErrors" dxfId="1537" priority="1539">
      <formula>ISERROR(Y228)</formula>
    </cfRule>
  </conditionalFormatting>
  <conditionalFormatting sqref="AB228">
    <cfRule type="containsErrors" dxfId="1536" priority="1538">
      <formula>ISERROR(AB228)</formula>
    </cfRule>
  </conditionalFormatting>
  <conditionalFormatting sqref="AE228">
    <cfRule type="containsErrors" dxfId="1535" priority="1537">
      <formula>ISERROR(AE228)</formula>
    </cfRule>
  </conditionalFormatting>
  <conditionalFormatting sqref="AH228">
    <cfRule type="containsErrors" dxfId="1534" priority="1536">
      <formula>ISERROR(AH228)</formula>
    </cfRule>
  </conditionalFormatting>
  <conditionalFormatting sqref="AK228">
    <cfRule type="containsErrors" dxfId="1533" priority="1535">
      <formula>ISERROR(AK228)</formula>
    </cfRule>
  </conditionalFormatting>
  <conditionalFormatting sqref="AN229">
    <cfRule type="containsErrors" dxfId="1532" priority="1523">
      <formula>ISERROR(AN229)</formula>
    </cfRule>
  </conditionalFormatting>
  <conditionalFormatting sqref="J229">
    <cfRule type="containsErrors" dxfId="1531" priority="1533">
      <formula>ISERROR(J229)</formula>
    </cfRule>
  </conditionalFormatting>
  <conditionalFormatting sqref="M229">
    <cfRule type="containsErrors" dxfId="1530" priority="1532">
      <formula>ISERROR(M229)</formula>
    </cfRule>
  </conditionalFormatting>
  <conditionalFormatting sqref="P229">
    <cfRule type="containsErrors" dxfId="1529" priority="1531">
      <formula>ISERROR(P229)</formula>
    </cfRule>
  </conditionalFormatting>
  <conditionalFormatting sqref="S229">
    <cfRule type="containsErrors" dxfId="1528" priority="1530">
      <formula>ISERROR(S229)</formula>
    </cfRule>
  </conditionalFormatting>
  <conditionalFormatting sqref="V229">
    <cfRule type="containsErrors" dxfId="1527" priority="1529">
      <formula>ISERROR(V229)</formula>
    </cfRule>
  </conditionalFormatting>
  <conditionalFormatting sqref="Y229">
    <cfRule type="containsErrors" dxfId="1526" priority="1528">
      <formula>ISERROR(Y229)</formula>
    </cfRule>
  </conditionalFormatting>
  <conditionalFormatting sqref="AB229">
    <cfRule type="containsErrors" dxfId="1525" priority="1527">
      <formula>ISERROR(AB229)</formula>
    </cfRule>
  </conditionalFormatting>
  <conditionalFormatting sqref="AE229">
    <cfRule type="containsErrors" dxfId="1524" priority="1526">
      <formula>ISERROR(AE229)</formula>
    </cfRule>
  </conditionalFormatting>
  <conditionalFormatting sqref="AH229">
    <cfRule type="containsErrors" dxfId="1523" priority="1525">
      <formula>ISERROR(AH229)</formula>
    </cfRule>
  </conditionalFormatting>
  <conditionalFormatting sqref="AK229">
    <cfRule type="containsErrors" dxfId="1522" priority="1524">
      <formula>ISERROR(AK229)</formula>
    </cfRule>
  </conditionalFormatting>
  <conditionalFormatting sqref="AN231">
    <cfRule type="containsErrors" dxfId="1521" priority="1512">
      <formula>ISERROR(AN231)</formula>
    </cfRule>
  </conditionalFormatting>
  <conditionalFormatting sqref="J231">
    <cfRule type="containsErrors" dxfId="1520" priority="1522">
      <formula>ISERROR(J231)</formula>
    </cfRule>
  </conditionalFormatting>
  <conditionalFormatting sqref="M231">
    <cfRule type="containsErrors" dxfId="1519" priority="1521">
      <formula>ISERROR(M231)</formula>
    </cfRule>
  </conditionalFormatting>
  <conditionalFormatting sqref="P231">
    <cfRule type="containsErrors" dxfId="1518" priority="1520">
      <formula>ISERROR(P231)</formula>
    </cfRule>
  </conditionalFormatting>
  <conditionalFormatting sqref="S231">
    <cfRule type="containsErrors" dxfId="1517" priority="1519">
      <formula>ISERROR(S231)</formula>
    </cfRule>
  </conditionalFormatting>
  <conditionalFormatting sqref="V231">
    <cfRule type="containsErrors" dxfId="1516" priority="1518">
      <formula>ISERROR(V231)</formula>
    </cfRule>
  </conditionalFormatting>
  <conditionalFormatting sqref="Y231">
    <cfRule type="containsErrors" dxfId="1515" priority="1517">
      <formula>ISERROR(Y231)</formula>
    </cfRule>
  </conditionalFormatting>
  <conditionalFormatting sqref="AB231">
    <cfRule type="containsErrors" dxfId="1514" priority="1516">
      <formula>ISERROR(AB231)</formula>
    </cfRule>
  </conditionalFormatting>
  <conditionalFormatting sqref="AE231">
    <cfRule type="containsErrors" dxfId="1513" priority="1515">
      <formula>ISERROR(AE231)</formula>
    </cfRule>
  </conditionalFormatting>
  <conditionalFormatting sqref="AH231">
    <cfRule type="containsErrors" dxfId="1512" priority="1514">
      <formula>ISERROR(AH231)</formula>
    </cfRule>
  </conditionalFormatting>
  <conditionalFormatting sqref="AK231">
    <cfRule type="containsErrors" dxfId="1511" priority="1513">
      <formula>ISERROR(AK231)</formula>
    </cfRule>
  </conditionalFormatting>
  <conditionalFormatting sqref="AN232">
    <cfRule type="containsErrors" dxfId="1510" priority="1501">
      <formula>ISERROR(AN232)</formula>
    </cfRule>
  </conditionalFormatting>
  <conditionalFormatting sqref="J232">
    <cfRule type="containsErrors" dxfId="1509" priority="1511">
      <formula>ISERROR(J232)</formula>
    </cfRule>
  </conditionalFormatting>
  <conditionalFormatting sqref="M232">
    <cfRule type="containsErrors" dxfId="1508" priority="1510">
      <formula>ISERROR(M232)</formula>
    </cfRule>
  </conditionalFormatting>
  <conditionalFormatting sqref="P232">
    <cfRule type="containsErrors" dxfId="1507" priority="1509">
      <formula>ISERROR(P232)</formula>
    </cfRule>
  </conditionalFormatting>
  <conditionalFormatting sqref="S232">
    <cfRule type="containsErrors" dxfId="1506" priority="1508">
      <formula>ISERROR(S232)</formula>
    </cfRule>
  </conditionalFormatting>
  <conditionalFormatting sqref="V232">
    <cfRule type="containsErrors" dxfId="1505" priority="1507">
      <formula>ISERROR(V232)</formula>
    </cfRule>
  </conditionalFormatting>
  <conditionalFormatting sqref="Y232">
    <cfRule type="containsErrors" dxfId="1504" priority="1506">
      <formula>ISERROR(Y232)</formula>
    </cfRule>
  </conditionalFormatting>
  <conditionalFormatting sqref="AB232">
    <cfRule type="containsErrors" dxfId="1503" priority="1505">
      <formula>ISERROR(AB232)</formula>
    </cfRule>
  </conditionalFormatting>
  <conditionalFormatting sqref="AE232">
    <cfRule type="containsErrors" dxfId="1502" priority="1504">
      <formula>ISERROR(AE232)</formula>
    </cfRule>
  </conditionalFormatting>
  <conditionalFormatting sqref="AH232">
    <cfRule type="containsErrors" dxfId="1501" priority="1503">
      <formula>ISERROR(AH232)</formula>
    </cfRule>
  </conditionalFormatting>
  <conditionalFormatting sqref="AK232">
    <cfRule type="containsErrors" dxfId="1500" priority="1502">
      <formula>ISERROR(AK232)</formula>
    </cfRule>
  </conditionalFormatting>
  <conditionalFormatting sqref="AN233">
    <cfRule type="containsErrors" dxfId="1499" priority="1490">
      <formula>ISERROR(AN233)</formula>
    </cfRule>
  </conditionalFormatting>
  <conditionalFormatting sqref="J233">
    <cfRule type="containsErrors" dxfId="1498" priority="1500">
      <formula>ISERROR(J233)</formula>
    </cfRule>
  </conditionalFormatting>
  <conditionalFormatting sqref="M233">
    <cfRule type="containsErrors" dxfId="1497" priority="1499">
      <formula>ISERROR(M233)</formula>
    </cfRule>
  </conditionalFormatting>
  <conditionalFormatting sqref="P233">
    <cfRule type="containsErrors" dxfId="1496" priority="1498">
      <formula>ISERROR(P233)</formula>
    </cfRule>
  </conditionalFormatting>
  <conditionalFormatting sqref="S233">
    <cfRule type="containsErrors" dxfId="1495" priority="1497">
      <formula>ISERROR(S233)</formula>
    </cfRule>
  </conditionalFormatting>
  <conditionalFormatting sqref="V233">
    <cfRule type="containsErrors" dxfId="1494" priority="1496">
      <formula>ISERROR(V233)</formula>
    </cfRule>
  </conditionalFormatting>
  <conditionalFormatting sqref="Y233">
    <cfRule type="containsErrors" dxfId="1493" priority="1495">
      <formula>ISERROR(Y233)</formula>
    </cfRule>
  </conditionalFormatting>
  <conditionalFormatting sqref="AB233">
    <cfRule type="containsErrors" dxfId="1492" priority="1494">
      <formula>ISERROR(AB233)</formula>
    </cfRule>
  </conditionalFormatting>
  <conditionalFormatting sqref="AE233">
    <cfRule type="containsErrors" dxfId="1491" priority="1493">
      <formula>ISERROR(AE233)</formula>
    </cfRule>
  </conditionalFormatting>
  <conditionalFormatting sqref="AH233">
    <cfRule type="containsErrors" dxfId="1490" priority="1492">
      <formula>ISERROR(AH233)</formula>
    </cfRule>
  </conditionalFormatting>
  <conditionalFormatting sqref="AK233">
    <cfRule type="containsErrors" dxfId="1489" priority="1491">
      <formula>ISERROR(AK233)</formula>
    </cfRule>
  </conditionalFormatting>
  <conditionalFormatting sqref="AN234">
    <cfRule type="containsErrors" dxfId="1488" priority="1479">
      <formula>ISERROR(AN234)</formula>
    </cfRule>
  </conditionalFormatting>
  <conditionalFormatting sqref="J234">
    <cfRule type="containsErrors" dxfId="1487" priority="1489">
      <formula>ISERROR(J234)</formula>
    </cfRule>
  </conditionalFormatting>
  <conditionalFormatting sqref="M234">
    <cfRule type="containsErrors" dxfId="1486" priority="1488">
      <formula>ISERROR(M234)</formula>
    </cfRule>
  </conditionalFormatting>
  <conditionalFormatting sqref="P234">
    <cfRule type="containsErrors" dxfId="1485" priority="1487">
      <formula>ISERROR(P234)</formula>
    </cfRule>
  </conditionalFormatting>
  <conditionalFormatting sqref="S234">
    <cfRule type="containsErrors" dxfId="1484" priority="1486">
      <formula>ISERROR(S234)</formula>
    </cfRule>
  </conditionalFormatting>
  <conditionalFormatting sqref="V234">
    <cfRule type="containsErrors" dxfId="1483" priority="1485">
      <formula>ISERROR(V234)</formula>
    </cfRule>
  </conditionalFormatting>
  <conditionalFormatting sqref="Y234">
    <cfRule type="containsErrors" dxfId="1482" priority="1484">
      <formula>ISERROR(Y234)</formula>
    </cfRule>
  </conditionalFormatting>
  <conditionalFormatting sqref="AB234">
    <cfRule type="containsErrors" dxfId="1481" priority="1483">
      <formula>ISERROR(AB234)</formula>
    </cfRule>
  </conditionalFormatting>
  <conditionalFormatting sqref="AE234">
    <cfRule type="containsErrors" dxfId="1480" priority="1482">
      <formula>ISERROR(AE234)</formula>
    </cfRule>
  </conditionalFormatting>
  <conditionalFormatting sqref="AH234">
    <cfRule type="containsErrors" dxfId="1479" priority="1481">
      <formula>ISERROR(AH234)</formula>
    </cfRule>
  </conditionalFormatting>
  <conditionalFormatting sqref="AK234">
    <cfRule type="containsErrors" dxfId="1478" priority="1480">
      <formula>ISERROR(AK234)</formula>
    </cfRule>
  </conditionalFormatting>
  <conditionalFormatting sqref="G619:G632">
    <cfRule type="containsErrors" dxfId="1477" priority="1478">
      <formula>ISERROR(G619)</formula>
    </cfRule>
  </conditionalFormatting>
  <conditionalFormatting sqref="J619 J629 J621:J624">
    <cfRule type="containsErrors" dxfId="1476" priority="1477">
      <formula>ISERROR(J619)</formula>
    </cfRule>
  </conditionalFormatting>
  <conditionalFormatting sqref="M619 M629 M621:M624">
    <cfRule type="containsErrors" dxfId="1475" priority="1476">
      <formula>ISERROR(M619)</formula>
    </cfRule>
  </conditionalFormatting>
  <conditionalFormatting sqref="P619 P629 P621:P624">
    <cfRule type="containsErrors" dxfId="1474" priority="1475">
      <formula>ISERROR(P619)</formula>
    </cfRule>
  </conditionalFormatting>
  <conditionalFormatting sqref="S619 S629 S621:S624">
    <cfRule type="containsErrors" dxfId="1473" priority="1474">
      <formula>ISERROR(S619)</formula>
    </cfRule>
  </conditionalFormatting>
  <conditionalFormatting sqref="V619 V629 V621:V624">
    <cfRule type="containsErrors" dxfId="1472" priority="1473">
      <formula>ISERROR(V619)</formula>
    </cfRule>
  </conditionalFormatting>
  <conditionalFormatting sqref="Y619 Y629 Y621:Y624">
    <cfRule type="containsErrors" dxfId="1471" priority="1472">
      <formula>ISERROR(Y619)</formula>
    </cfRule>
  </conditionalFormatting>
  <conditionalFormatting sqref="AQ619 AQ626:AQ632 AQ621:AQ624">
    <cfRule type="containsErrors" dxfId="1470" priority="1471">
      <formula>ISERROR(AQ619)</formula>
    </cfRule>
  </conditionalFormatting>
  <conditionalFormatting sqref="AB619">
    <cfRule type="containsErrors" dxfId="1469" priority="1470">
      <formula>ISERROR(AB619)</formula>
    </cfRule>
  </conditionalFormatting>
  <conditionalFormatting sqref="AB621:AB624 AB629">
    <cfRule type="containsErrors" dxfId="1468" priority="1469">
      <formula>ISERROR(AB621)</formula>
    </cfRule>
  </conditionalFormatting>
  <conditionalFormatting sqref="AE619">
    <cfRule type="containsErrors" dxfId="1467" priority="1468">
      <formula>ISERROR(AE619)</formula>
    </cfRule>
  </conditionalFormatting>
  <conditionalFormatting sqref="AE621:AE624 AE629">
    <cfRule type="containsErrors" dxfId="1466" priority="1467">
      <formula>ISERROR(AE621)</formula>
    </cfRule>
  </conditionalFormatting>
  <conditionalFormatting sqref="AH619">
    <cfRule type="containsErrors" dxfId="1465" priority="1466">
      <formula>ISERROR(AH619)</formula>
    </cfRule>
  </conditionalFormatting>
  <conditionalFormatting sqref="AH621:AH624 AH629">
    <cfRule type="containsErrors" dxfId="1464" priority="1465">
      <formula>ISERROR(AH621)</formula>
    </cfRule>
  </conditionalFormatting>
  <conditionalFormatting sqref="AK619">
    <cfRule type="containsErrors" dxfId="1463" priority="1464">
      <formula>ISERROR(AK619)</formula>
    </cfRule>
  </conditionalFormatting>
  <conditionalFormatting sqref="AK621:AK624 AK629">
    <cfRule type="containsErrors" dxfId="1462" priority="1463">
      <formula>ISERROR(AK621)</formula>
    </cfRule>
  </conditionalFormatting>
  <conditionalFormatting sqref="AN619">
    <cfRule type="containsErrors" dxfId="1461" priority="1462">
      <formula>ISERROR(AN619)</formula>
    </cfRule>
  </conditionalFormatting>
  <conditionalFormatting sqref="AN621:AN624 AN629">
    <cfRule type="containsErrors" dxfId="1460" priority="1461">
      <formula>ISERROR(AN621)</formula>
    </cfRule>
  </conditionalFormatting>
  <conditionalFormatting sqref="G633:G637">
    <cfRule type="containsErrors" dxfId="1459" priority="1460">
      <formula>ISERROR(G633)</formula>
    </cfRule>
  </conditionalFormatting>
  <conditionalFormatting sqref="J633">
    <cfRule type="containsErrors" dxfId="1458" priority="1459">
      <formula>ISERROR(J633)</formula>
    </cfRule>
  </conditionalFormatting>
  <conditionalFormatting sqref="M633">
    <cfRule type="containsErrors" dxfId="1457" priority="1458">
      <formula>ISERROR(M633)</formula>
    </cfRule>
  </conditionalFormatting>
  <conditionalFormatting sqref="P633">
    <cfRule type="containsErrors" dxfId="1456" priority="1457">
      <formula>ISERROR(P633)</formula>
    </cfRule>
  </conditionalFormatting>
  <conditionalFormatting sqref="S633">
    <cfRule type="containsErrors" dxfId="1455" priority="1456">
      <formula>ISERROR(S633)</formula>
    </cfRule>
  </conditionalFormatting>
  <conditionalFormatting sqref="V633">
    <cfRule type="containsErrors" dxfId="1454" priority="1455">
      <formula>ISERROR(V633)</formula>
    </cfRule>
  </conditionalFormatting>
  <conditionalFormatting sqref="Y633:Y635">
    <cfRule type="containsErrors" dxfId="1453" priority="1454">
      <formula>ISERROR(Y633)</formula>
    </cfRule>
  </conditionalFormatting>
  <conditionalFormatting sqref="AQ633 AQ635:AQ637">
    <cfRule type="containsErrors" dxfId="1452" priority="1453">
      <formula>ISERROR(AQ633)</formula>
    </cfRule>
  </conditionalFormatting>
  <conditionalFormatting sqref="AB633:AB637">
    <cfRule type="containsErrors" dxfId="1451" priority="1452">
      <formula>ISERROR(AB633)</formula>
    </cfRule>
  </conditionalFormatting>
  <conditionalFormatting sqref="AE633">
    <cfRule type="containsErrors" dxfId="1450" priority="1451">
      <formula>ISERROR(AE633)</formula>
    </cfRule>
  </conditionalFormatting>
  <conditionalFormatting sqref="AH633">
    <cfRule type="containsErrors" dxfId="1449" priority="1450">
      <formula>ISERROR(AH633)</formula>
    </cfRule>
  </conditionalFormatting>
  <conditionalFormatting sqref="AK633">
    <cfRule type="containsErrors" dxfId="1448" priority="1449">
      <formula>ISERROR(AK633)</formula>
    </cfRule>
  </conditionalFormatting>
  <conditionalFormatting sqref="AN633">
    <cfRule type="containsErrors" dxfId="1447" priority="1448">
      <formula>ISERROR(AN633)</formula>
    </cfRule>
  </conditionalFormatting>
  <conditionalFormatting sqref="G638:G642">
    <cfRule type="containsErrors" dxfId="1446" priority="1447">
      <formula>ISERROR(G638)</formula>
    </cfRule>
  </conditionalFormatting>
  <conditionalFormatting sqref="J638">
    <cfRule type="containsErrors" dxfId="1445" priority="1446">
      <formula>ISERROR(J638)</formula>
    </cfRule>
  </conditionalFormatting>
  <conditionalFormatting sqref="M638">
    <cfRule type="containsErrors" dxfId="1444" priority="1445">
      <formula>ISERROR(M638)</formula>
    </cfRule>
  </conditionalFormatting>
  <conditionalFormatting sqref="P638">
    <cfRule type="containsErrors" dxfId="1443" priority="1444">
      <formula>ISERROR(P638)</formula>
    </cfRule>
  </conditionalFormatting>
  <conditionalFormatting sqref="S638">
    <cfRule type="containsErrors" dxfId="1442" priority="1443">
      <formula>ISERROR(S638)</formula>
    </cfRule>
  </conditionalFormatting>
  <conditionalFormatting sqref="V638">
    <cfRule type="containsErrors" dxfId="1441" priority="1442">
      <formula>ISERROR(V638)</formula>
    </cfRule>
  </conditionalFormatting>
  <conditionalFormatting sqref="Y638">
    <cfRule type="containsErrors" dxfId="1440" priority="1441">
      <formula>ISERROR(Y638)</formula>
    </cfRule>
  </conditionalFormatting>
  <conditionalFormatting sqref="AQ638 AQ640:AQ642">
    <cfRule type="containsErrors" dxfId="1439" priority="1440">
      <formula>ISERROR(AQ638)</formula>
    </cfRule>
  </conditionalFormatting>
  <conditionalFormatting sqref="AB638:AB642">
    <cfRule type="containsErrors" dxfId="1438" priority="1439">
      <formula>ISERROR(AB638)</formula>
    </cfRule>
  </conditionalFormatting>
  <conditionalFormatting sqref="AE638">
    <cfRule type="containsErrors" dxfId="1437" priority="1438">
      <formula>ISERROR(AE638)</formula>
    </cfRule>
  </conditionalFormatting>
  <conditionalFormatting sqref="AH638">
    <cfRule type="containsErrors" dxfId="1436" priority="1437">
      <formula>ISERROR(AH638)</formula>
    </cfRule>
  </conditionalFormatting>
  <conditionalFormatting sqref="AK638">
    <cfRule type="containsErrors" dxfId="1435" priority="1436">
      <formula>ISERROR(AK638)</formula>
    </cfRule>
  </conditionalFormatting>
  <conditionalFormatting sqref="AN638">
    <cfRule type="containsErrors" dxfId="1434" priority="1435">
      <formula>ISERROR(AN638)</formula>
    </cfRule>
  </conditionalFormatting>
  <conditionalFormatting sqref="AE639:AE642">
    <cfRule type="containsErrors" dxfId="1433" priority="1434">
      <formula>ISERROR(AE639)</formula>
    </cfRule>
  </conditionalFormatting>
  <conditionalFormatting sqref="AH639:AH642">
    <cfRule type="containsErrors" dxfId="1432" priority="1433">
      <formula>ISERROR(AH639)</formula>
    </cfRule>
  </conditionalFormatting>
  <conditionalFormatting sqref="AK639:AK642">
    <cfRule type="containsErrors" dxfId="1431" priority="1432">
      <formula>ISERROR(AK639)</formula>
    </cfRule>
  </conditionalFormatting>
  <conditionalFormatting sqref="AN639:AN642">
    <cfRule type="containsErrors" dxfId="1430" priority="1431">
      <formula>ISERROR(AN639)</formula>
    </cfRule>
  </conditionalFormatting>
  <conditionalFormatting sqref="G422">
    <cfRule type="containsErrors" dxfId="1429" priority="1430">
      <formula>ISERROR(G422)</formula>
    </cfRule>
  </conditionalFormatting>
  <conditionalFormatting sqref="J44">
    <cfRule type="containsErrors" dxfId="1428" priority="1429">
      <formula>ISERROR(J44)</formula>
    </cfRule>
  </conditionalFormatting>
  <conditionalFormatting sqref="M44">
    <cfRule type="containsErrors" dxfId="1427" priority="1428">
      <formula>ISERROR(M44)</formula>
    </cfRule>
  </conditionalFormatting>
  <conditionalFormatting sqref="P44">
    <cfRule type="containsErrors" dxfId="1426" priority="1427">
      <formula>ISERROR(P44)</formula>
    </cfRule>
  </conditionalFormatting>
  <conditionalFormatting sqref="S44">
    <cfRule type="containsErrors" dxfId="1425" priority="1426">
      <formula>ISERROR(S44)</formula>
    </cfRule>
  </conditionalFormatting>
  <conditionalFormatting sqref="V44">
    <cfRule type="containsErrors" dxfId="1424" priority="1425">
      <formula>ISERROR(V44)</formula>
    </cfRule>
  </conditionalFormatting>
  <conditionalFormatting sqref="Y44">
    <cfRule type="containsErrors" dxfId="1423" priority="1424">
      <formula>ISERROR(Y44)</formula>
    </cfRule>
  </conditionalFormatting>
  <conditionalFormatting sqref="AB44">
    <cfRule type="containsErrors" dxfId="1422" priority="1423">
      <formula>ISERROR(AB44)</formula>
    </cfRule>
  </conditionalFormatting>
  <conditionalFormatting sqref="AE44">
    <cfRule type="containsErrors" dxfId="1421" priority="1422">
      <formula>ISERROR(AE44)</formula>
    </cfRule>
  </conditionalFormatting>
  <conditionalFormatting sqref="AH44">
    <cfRule type="containsErrors" dxfId="1420" priority="1421">
      <formula>ISERROR(AH44)</formula>
    </cfRule>
  </conditionalFormatting>
  <conditionalFormatting sqref="AK44">
    <cfRule type="containsErrors" dxfId="1419" priority="1420">
      <formula>ISERROR(AK44)</formula>
    </cfRule>
  </conditionalFormatting>
  <conditionalFormatting sqref="AN44">
    <cfRule type="containsErrors" dxfId="1418" priority="1419">
      <formula>ISERROR(AN44)</formula>
    </cfRule>
  </conditionalFormatting>
  <conditionalFormatting sqref="AQ44">
    <cfRule type="containsErrors" dxfId="1417" priority="1418">
      <formula>ISERROR(AQ44)</formula>
    </cfRule>
  </conditionalFormatting>
  <conditionalFormatting sqref="G116:G119">
    <cfRule type="containsErrors" dxfId="1416" priority="1417">
      <formula>ISERROR(G116)</formula>
    </cfRule>
  </conditionalFormatting>
  <conditionalFormatting sqref="J116">
    <cfRule type="containsErrors" dxfId="1415" priority="1416">
      <formula>ISERROR(J116)</formula>
    </cfRule>
  </conditionalFormatting>
  <conditionalFormatting sqref="M116">
    <cfRule type="containsErrors" dxfId="1414" priority="1415">
      <formula>ISERROR(M116)</formula>
    </cfRule>
  </conditionalFormatting>
  <conditionalFormatting sqref="P116">
    <cfRule type="containsErrors" dxfId="1413" priority="1414">
      <formula>ISERROR(P116)</formula>
    </cfRule>
  </conditionalFormatting>
  <conditionalFormatting sqref="S116">
    <cfRule type="containsErrors" dxfId="1412" priority="1413">
      <formula>ISERROR(S116)</formula>
    </cfRule>
  </conditionalFormatting>
  <conditionalFormatting sqref="V116">
    <cfRule type="containsErrors" dxfId="1411" priority="1412">
      <formula>ISERROR(V116)</formula>
    </cfRule>
  </conditionalFormatting>
  <conditionalFormatting sqref="Y116">
    <cfRule type="containsErrors" dxfId="1410" priority="1411">
      <formula>ISERROR(Y116)</formula>
    </cfRule>
  </conditionalFormatting>
  <conditionalFormatting sqref="AQ116">
    <cfRule type="containsErrors" dxfId="1409" priority="1410">
      <formula>ISERROR(AQ116)</formula>
    </cfRule>
  </conditionalFormatting>
  <conditionalFormatting sqref="AB116">
    <cfRule type="containsErrors" dxfId="1408" priority="1409">
      <formula>ISERROR(AB116)</formula>
    </cfRule>
  </conditionalFormatting>
  <conditionalFormatting sqref="AE116">
    <cfRule type="containsErrors" dxfId="1407" priority="1408">
      <formula>ISERROR(AE116)</formula>
    </cfRule>
  </conditionalFormatting>
  <conditionalFormatting sqref="AH116">
    <cfRule type="containsErrors" dxfId="1406" priority="1407">
      <formula>ISERROR(AH116)</formula>
    </cfRule>
  </conditionalFormatting>
  <conditionalFormatting sqref="AK116">
    <cfRule type="containsErrors" dxfId="1405" priority="1406">
      <formula>ISERROR(AK116)</formula>
    </cfRule>
  </conditionalFormatting>
  <conditionalFormatting sqref="AN116">
    <cfRule type="containsErrors" dxfId="1404" priority="1405">
      <formula>ISERROR(AN116)</formula>
    </cfRule>
  </conditionalFormatting>
  <conditionalFormatting sqref="J117:J119">
    <cfRule type="containsErrors" dxfId="1403" priority="1404">
      <formula>ISERROR(J117)</formula>
    </cfRule>
  </conditionalFormatting>
  <conditionalFormatting sqref="M117:M119">
    <cfRule type="containsErrors" dxfId="1402" priority="1403">
      <formula>ISERROR(M117)</formula>
    </cfRule>
  </conditionalFormatting>
  <conditionalFormatting sqref="P117:P119">
    <cfRule type="containsErrors" dxfId="1401" priority="1402">
      <formula>ISERROR(P117)</formula>
    </cfRule>
  </conditionalFormatting>
  <conditionalFormatting sqref="S117:S119">
    <cfRule type="containsErrors" dxfId="1400" priority="1401">
      <formula>ISERROR(S117)</formula>
    </cfRule>
  </conditionalFormatting>
  <conditionalFormatting sqref="V117:V119">
    <cfRule type="containsErrors" dxfId="1399" priority="1400">
      <formula>ISERROR(V117)</formula>
    </cfRule>
  </conditionalFormatting>
  <conditionalFormatting sqref="Y117:Y119">
    <cfRule type="containsErrors" dxfId="1398" priority="1399">
      <formula>ISERROR(Y117)</formula>
    </cfRule>
  </conditionalFormatting>
  <conditionalFormatting sqref="AQ117:AQ119">
    <cfRule type="containsErrors" dxfId="1397" priority="1398">
      <formula>ISERROR(AQ117)</formula>
    </cfRule>
  </conditionalFormatting>
  <conditionalFormatting sqref="AB117:AB119">
    <cfRule type="containsErrors" dxfId="1396" priority="1397">
      <formula>ISERROR(AB117)</formula>
    </cfRule>
  </conditionalFormatting>
  <conditionalFormatting sqref="AE117:AE119">
    <cfRule type="containsErrors" dxfId="1395" priority="1396">
      <formula>ISERROR(AE117)</formula>
    </cfRule>
  </conditionalFormatting>
  <conditionalFormatting sqref="AH117:AH119">
    <cfRule type="containsErrors" dxfId="1394" priority="1395">
      <formula>ISERROR(AH117)</formula>
    </cfRule>
  </conditionalFormatting>
  <conditionalFormatting sqref="AK117:AK119">
    <cfRule type="containsErrors" dxfId="1393" priority="1394">
      <formula>ISERROR(AK117)</formula>
    </cfRule>
  </conditionalFormatting>
  <conditionalFormatting sqref="AN117:AN119">
    <cfRule type="containsErrors" dxfId="1392" priority="1393">
      <formula>ISERROR(AN117)</formula>
    </cfRule>
  </conditionalFormatting>
  <conditionalFormatting sqref="AK87">
    <cfRule type="containsErrors" dxfId="1391" priority="1392">
      <formula>ISERROR(AK87)</formula>
    </cfRule>
  </conditionalFormatting>
  <conditionalFormatting sqref="G87">
    <cfRule type="containsErrors" dxfId="1390" priority="1391">
      <formula>ISERROR(G87)</formula>
    </cfRule>
  </conditionalFormatting>
  <conditionalFormatting sqref="J87">
    <cfRule type="containsErrors" dxfId="1389" priority="1390">
      <formula>ISERROR(J87)</formula>
    </cfRule>
  </conditionalFormatting>
  <conditionalFormatting sqref="M87">
    <cfRule type="containsErrors" dxfId="1388" priority="1389">
      <formula>ISERROR(M87)</formula>
    </cfRule>
  </conditionalFormatting>
  <conditionalFormatting sqref="P87">
    <cfRule type="containsErrors" dxfId="1387" priority="1388">
      <formula>ISERROR(P87)</formula>
    </cfRule>
  </conditionalFormatting>
  <conditionalFormatting sqref="AQ87">
    <cfRule type="containsErrors" dxfId="1386" priority="1387">
      <formula>ISERROR(AQ87)</formula>
    </cfRule>
  </conditionalFormatting>
  <conditionalFormatting sqref="AH87">
    <cfRule type="containsErrors" dxfId="1385" priority="1386">
      <formula>ISERROR(AH87)</formula>
    </cfRule>
  </conditionalFormatting>
  <conditionalFormatting sqref="AN87">
    <cfRule type="containsErrors" dxfId="1384" priority="1385">
      <formula>ISERROR(AN87)</formula>
    </cfRule>
  </conditionalFormatting>
  <conditionalFormatting sqref="V87">
    <cfRule type="containsErrors" dxfId="1383" priority="1384">
      <formula>ISERROR(V87)</formula>
    </cfRule>
  </conditionalFormatting>
  <conditionalFormatting sqref="Y87">
    <cfRule type="containsErrors" dxfId="1382" priority="1383">
      <formula>ISERROR(Y87)</formula>
    </cfRule>
  </conditionalFormatting>
  <conditionalFormatting sqref="AB87">
    <cfRule type="containsErrors" dxfId="1381" priority="1382">
      <formula>ISERROR(AB87)</formula>
    </cfRule>
  </conditionalFormatting>
  <conditionalFormatting sqref="AE87">
    <cfRule type="containsErrors" dxfId="1380" priority="1381">
      <formula>ISERROR(AE87)</formula>
    </cfRule>
  </conditionalFormatting>
  <conditionalFormatting sqref="AK78">
    <cfRule type="containsErrors" dxfId="1379" priority="1380">
      <formula>ISERROR(AK78)</formula>
    </cfRule>
  </conditionalFormatting>
  <conditionalFormatting sqref="G78">
    <cfRule type="containsErrors" dxfId="1378" priority="1379">
      <formula>ISERROR(G78)</formula>
    </cfRule>
  </conditionalFormatting>
  <conditionalFormatting sqref="J78">
    <cfRule type="containsErrors" dxfId="1377" priority="1378">
      <formula>ISERROR(J78)</formula>
    </cfRule>
  </conditionalFormatting>
  <conditionalFormatting sqref="M78">
    <cfRule type="containsErrors" dxfId="1376" priority="1377">
      <formula>ISERROR(M78)</formula>
    </cfRule>
  </conditionalFormatting>
  <conditionalFormatting sqref="P78">
    <cfRule type="containsErrors" dxfId="1375" priority="1376">
      <formula>ISERROR(P78)</formula>
    </cfRule>
  </conditionalFormatting>
  <conditionalFormatting sqref="S78">
    <cfRule type="containsErrors" dxfId="1374" priority="1375">
      <formula>ISERROR(S78)</formula>
    </cfRule>
  </conditionalFormatting>
  <conditionalFormatting sqref="AQ78">
    <cfRule type="containsErrors" dxfId="1373" priority="1374">
      <formula>ISERROR(AQ78)</formula>
    </cfRule>
  </conditionalFormatting>
  <conditionalFormatting sqref="AH78">
    <cfRule type="containsErrors" dxfId="1372" priority="1373">
      <formula>ISERROR(AH78)</formula>
    </cfRule>
  </conditionalFormatting>
  <conditionalFormatting sqref="AN78">
    <cfRule type="containsErrors" dxfId="1371" priority="1372">
      <formula>ISERROR(AN78)</formula>
    </cfRule>
  </conditionalFormatting>
  <conditionalFormatting sqref="V78">
    <cfRule type="containsErrors" dxfId="1370" priority="1371">
      <formula>ISERROR(V78)</formula>
    </cfRule>
  </conditionalFormatting>
  <conditionalFormatting sqref="Y78">
    <cfRule type="containsErrors" dxfId="1369" priority="1370">
      <formula>ISERROR(Y78)</formula>
    </cfRule>
  </conditionalFormatting>
  <conditionalFormatting sqref="AB78">
    <cfRule type="containsErrors" dxfId="1368" priority="1369">
      <formula>ISERROR(AB78)</formula>
    </cfRule>
  </conditionalFormatting>
  <conditionalFormatting sqref="AE78">
    <cfRule type="containsErrors" dxfId="1367" priority="1368">
      <formula>ISERROR(AE78)</formula>
    </cfRule>
  </conditionalFormatting>
  <conditionalFormatting sqref="AK45">
    <cfRule type="containsErrors" dxfId="1366" priority="1367">
      <formula>ISERROR(AK45)</formula>
    </cfRule>
  </conditionalFormatting>
  <conditionalFormatting sqref="G45">
    <cfRule type="containsErrors" dxfId="1365" priority="1366">
      <formula>ISERROR(G45)</formula>
    </cfRule>
  </conditionalFormatting>
  <conditionalFormatting sqref="J45">
    <cfRule type="containsErrors" dxfId="1364" priority="1365">
      <formula>ISERROR(J45)</formula>
    </cfRule>
  </conditionalFormatting>
  <conditionalFormatting sqref="M45">
    <cfRule type="containsErrors" dxfId="1363" priority="1364">
      <formula>ISERROR(M45)</formula>
    </cfRule>
  </conditionalFormatting>
  <conditionalFormatting sqref="P45">
    <cfRule type="containsErrors" dxfId="1362" priority="1363">
      <formula>ISERROR(P45)</formula>
    </cfRule>
  </conditionalFormatting>
  <conditionalFormatting sqref="V11">
    <cfRule type="containsErrors" dxfId="1361" priority="1353">
      <formula>ISERROR(V11)</formula>
    </cfRule>
  </conditionalFormatting>
  <conditionalFormatting sqref="AQ45">
    <cfRule type="containsErrors" dxfId="1360" priority="1362">
      <formula>ISERROR(AQ45)</formula>
    </cfRule>
  </conditionalFormatting>
  <conditionalFormatting sqref="AH45">
    <cfRule type="containsErrors" dxfId="1359" priority="1361">
      <formula>ISERROR(AH45)</formula>
    </cfRule>
  </conditionalFormatting>
  <conditionalFormatting sqref="AN45">
    <cfRule type="containsErrors" dxfId="1358" priority="1360">
      <formula>ISERROR(AN45)</formula>
    </cfRule>
  </conditionalFormatting>
  <conditionalFormatting sqref="AE11">
    <cfRule type="containsErrors" dxfId="1357" priority="1350">
      <formula>ISERROR(AE11)</formula>
    </cfRule>
  </conditionalFormatting>
  <conditionalFormatting sqref="AK453">
    <cfRule type="containsErrors" dxfId="1356" priority="1338">
      <formula>ISERROR(AK453)</formula>
    </cfRule>
  </conditionalFormatting>
  <conditionalFormatting sqref="AB45">
    <cfRule type="containsErrors" dxfId="1355" priority="1359">
      <formula>ISERROR(AB45)</formula>
    </cfRule>
  </conditionalFormatting>
  <conditionalFormatting sqref="AE45">
    <cfRule type="containsErrors" dxfId="1354" priority="1358">
      <formula>ISERROR(AE45)</formula>
    </cfRule>
  </conditionalFormatting>
  <conditionalFormatting sqref="S45">
    <cfRule type="containsErrors" dxfId="1353" priority="1357">
      <formula>ISERROR(S45)</formula>
    </cfRule>
  </conditionalFormatting>
  <conditionalFormatting sqref="V45">
    <cfRule type="containsErrors" dxfId="1352" priority="1356">
      <formula>ISERROR(V45)</formula>
    </cfRule>
  </conditionalFormatting>
  <conditionalFormatting sqref="Y45">
    <cfRule type="containsErrors" dxfId="1351" priority="1355">
      <formula>ISERROR(Y45)</formula>
    </cfRule>
  </conditionalFormatting>
  <conditionalFormatting sqref="S11">
    <cfRule type="containsErrors" dxfId="1350" priority="1354">
      <formula>ISERROR(S11)</formula>
    </cfRule>
  </conditionalFormatting>
  <conditionalFormatting sqref="AB453">
    <cfRule type="containsErrors" dxfId="1349" priority="1341">
      <formula>ISERROR(AB453)</formula>
    </cfRule>
  </conditionalFormatting>
  <conditionalFormatting sqref="Y11">
    <cfRule type="containsErrors" dxfId="1348" priority="1352">
      <formula>ISERROR(Y11)</formula>
    </cfRule>
  </conditionalFormatting>
  <conditionalFormatting sqref="AB11">
    <cfRule type="containsErrors" dxfId="1347" priority="1351">
      <formula>ISERROR(AB11)</formula>
    </cfRule>
  </conditionalFormatting>
  <conditionalFormatting sqref="AE620">
    <cfRule type="containsErrors" dxfId="1346" priority="1326">
      <formula>ISERROR(AE620)</formula>
    </cfRule>
  </conditionalFormatting>
  <conditionalFormatting sqref="AH11">
    <cfRule type="containsErrors" dxfId="1345" priority="1349">
      <formula>ISERROR(AH11)</formula>
    </cfRule>
  </conditionalFormatting>
  <conditionalFormatting sqref="AK11">
    <cfRule type="containsErrors" dxfId="1344" priority="1348">
      <formula>ISERROR(AK11)</formula>
    </cfRule>
  </conditionalFormatting>
  <conditionalFormatting sqref="AN11">
    <cfRule type="containsErrors" dxfId="1343" priority="1347">
      <formula>ISERROR(AN11)</formula>
    </cfRule>
  </conditionalFormatting>
  <conditionalFormatting sqref="AQ11">
    <cfRule type="containsErrors" dxfId="1342" priority="1346">
      <formula>ISERROR(AQ11)</formula>
    </cfRule>
  </conditionalFormatting>
  <conditionalFormatting sqref="P453">
    <cfRule type="containsErrors" dxfId="1341" priority="1345">
      <formula>ISERROR(P453)</formula>
    </cfRule>
  </conditionalFormatting>
  <conditionalFormatting sqref="S453">
    <cfRule type="containsErrors" dxfId="1340" priority="1344">
      <formula>ISERROR(S453)</formula>
    </cfRule>
  </conditionalFormatting>
  <conditionalFormatting sqref="V453">
    <cfRule type="containsErrors" dxfId="1339" priority="1343">
      <formula>ISERROR(V453)</formula>
    </cfRule>
  </conditionalFormatting>
  <conditionalFormatting sqref="Y453">
    <cfRule type="containsErrors" dxfId="1338" priority="1342">
      <formula>ISERROR(Y453)</formula>
    </cfRule>
  </conditionalFormatting>
  <conditionalFormatting sqref="V620">
    <cfRule type="containsErrors" dxfId="1337" priority="1329">
      <formula>ISERROR(V620)</formula>
    </cfRule>
  </conditionalFormatting>
  <conditionalFormatting sqref="AE453">
    <cfRule type="containsErrors" dxfId="1336" priority="1340">
      <formula>ISERROR(AE453)</formula>
    </cfRule>
  </conditionalFormatting>
  <conditionalFormatting sqref="AH453">
    <cfRule type="containsErrors" dxfId="1335" priority="1339">
      <formula>ISERROR(AH453)</formula>
    </cfRule>
  </conditionalFormatting>
  <conditionalFormatting sqref="AB414">
    <cfRule type="containsErrors" dxfId="1334" priority="434">
      <formula>ISERROR(AB414)</formula>
    </cfRule>
  </conditionalFormatting>
  <conditionalFormatting sqref="AN453">
    <cfRule type="containsErrors" dxfId="1333" priority="1337">
      <formula>ISERROR(AN453)</formula>
    </cfRule>
  </conditionalFormatting>
  <conditionalFormatting sqref="AQ453">
    <cfRule type="containsErrors" dxfId="1332" priority="1336">
      <formula>ISERROR(AQ453)</formula>
    </cfRule>
  </conditionalFormatting>
  <conditionalFormatting sqref="J453">
    <cfRule type="containsErrors" dxfId="1331" priority="1335">
      <formula>ISERROR(J453)</formula>
    </cfRule>
  </conditionalFormatting>
  <conditionalFormatting sqref="M453">
    <cfRule type="containsErrors" dxfId="1330" priority="1334">
      <formula>ISERROR(M453)</formula>
    </cfRule>
  </conditionalFormatting>
  <conditionalFormatting sqref="J620">
    <cfRule type="containsErrors" dxfId="1329" priority="1333">
      <formula>ISERROR(J620)</formula>
    </cfRule>
  </conditionalFormatting>
  <conditionalFormatting sqref="M620">
    <cfRule type="containsErrors" dxfId="1328" priority="1332">
      <formula>ISERROR(M620)</formula>
    </cfRule>
  </conditionalFormatting>
  <conditionalFormatting sqref="P620">
    <cfRule type="containsErrors" dxfId="1327" priority="1331">
      <formula>ISERROR(P620)</formula>
    </cfRule>
  </conditionalFormatting>
  <conditionalFormatting sqref="S620">
    <cfRule type="containsErrors" dxfId="1326" priority="1330">
      <formula>ISERROR(S620)</formula>
    </cfRule>
  </conditionalFormatting>
  <conditionalFormatting sqref="S414">
    <cfRule type="containsErrors" dxfId="1325" priority="437">
      <formula>ISERROR(S414)</formula>
    </cfRule>
  </conditionalFormatting>
  <conditionalFormatting sqref="Y620">
    <cfRule type="containsErrors" dxfId="1324" priority="1328">
      <formula>ISERROR(Y620)</formula>
    </cfRule>
  </conditionalFormatting>
  <conditionalFormatting sqref="AB620">
    <cfRule type="containsErrors" dxfId="1323" priority="1327">
      <formula>ISERROR(AB620)</formula>
    </cfRule>
  </conditionalFormatting>
  <conditionalFormatting sqref="AH620">
    <cfRule type="containsErrors" dxfId="1322" priority="1325">
      <formula>ISERROR(AH620)</formula>
    </cfRule>
  </conditionalFormatting>
  <conditionalFormatting sqref="AK620">
    <cfRule type="containsErrors" dxfId="1321" priority="1324">
      <formula>ISERROR(AK620)</formula>
    </cfRule>
  </conditionalFormatting>
  <conditionalFormatting sqref="AN620">
    <cfRule type="containsErrors" dxfId="1320" priority="1323">
      <formula>ISERROR(AN620)</formula>
    </cfRule>
  </conditionalFormatting>
  <conditionalFormatting sqref="AQ620">
    <cfRule type="containsErrors" dxfId="1319" priority="1322">
      <formula>ISERROR(AQ620)</formula>
    </cfRule>
  </conditionalFormatting>
  <conditionalFormatting sqref="G334 G330:G332">
    <cfRule type="containsErrors" dxfId="1318" priority="1321">
      <formula>ISERROR(G330)</formula>
    </cfRule>
  </conditionalFormatting>
  <conditionalFormatting sqref="J334 J330:J332">
    <cfRule type="containsErrors" dxfId="1317" priority="1320">
      <formula>ISERROR(J330)</formula>
    </cfRule>
  </conditionalFormatting>
  <conditionalFormatting sqref="M334 M330:M332">
    <cfRule type="containsErrors" dxfId="1316" priority="1319">
      <formula>ISERROR(M330)</formula>
    </cfRule>
  </conditionalFormatting>
  <conditionalFormatting sqref="P334 P330:P332">
    <cfRule type="containsErrors" dxfId="1315" priority="1318">
      <formula>ISERROR(P330)</formula>
    </cfRule>
  </conditionalFormatting>
  <conditionalFormatting sqref="S334 S330:S332">
    <cfRule type="containsErrors" dxfId="1314" priority="1317">
      <formula>ISERROR(S330)</formula>
    </cfRule>
  </conditionalFormatting>
  <conditionalFormatting sqref="V334 V330:V332">
    <cfRule type="containsErrors" dxfId="1313" priority="1316">
      <formula>ISERROR(V330)</formula>
    </cfRule>
  </conditionalFormatting>
  <conditionalFormatting sqref="Y334 Y330:Y332">
    <cfRule type="containsErrors" dxfId="1312" priority="1315">
      <formula>ISERROR(Y330)</formula>
    </cfRule>
  </conditionalFormatting>
  <conditionalFormatting sqref="AQ330:AQ334">
    <cfRule type="containsErrors" dxfId="1311" priority="1314">
      <formula>ISERROR(AQ330)</formula>
    </cfRule>
  </conditionalFormatting>
  <conditionalFormatting sqref="AB334 AB330:AB332">
    <cfRule type="containsErrors" dxfId="1310" priority="1313">
      <formula>ISERROR(AB330)</formula>
    </cfRule>
  </conditionalFormatting>
  <conditionalFormatting sqref="AE334 AE330:AE332">
    <cfRule type="containsErrors" dxfId="1309" priority="1312">
      <formula>ISERROR(AE330)</formula>
    </cfRule>
  </conditionalFormatting>
  <conditionalFormatting sqref="AH334 AH330:AH332">
    <cfRule type="containsErrors" dxfId="1308" priority="1311">
      <formula>ISERROR(AH330)</formula>
    </cfRule>
  </conditionalFormatting>
  <conditionalFormatting sqref="AK334 AK330:AK332">
    <cfRule type="containsErrors" dxfId="1307" priority="1310">
      <formula>ISERROR(AK330)</formula>
    </cfRule>
  </conditionalFormatting>
  <conditionalFormatting sqref="AN334 AN330:AN332">
    <cfRule type="containsErrors" dxfId="1306" priority="1309">
      <formula>ISERROR(AN330)</formula>
    </cfRule>
  </conditionalFormatting>
  <conditionalFormatting sqref="AN333">
    <cfRule type="containsErrors" dxfId="1305" priority="1297">
      <formula>ISERROR(AN333)</formula>
    </cfRule>
  </conditionalFormatting>
  <conditionalFormatting sqref="AN350">
    <cfRule type="containsErrors" dxfId="1304" priority="1284">
      <formula>ISERROR(AN350)</formula>
    </cfRule>
  </conditionalFormatting>
  <conditionalFormatting sqref="AN360">
    <cfRule type="containsErrors" dxfId="1303" priority="1271">
      <formula>ISERROR(AN360)</formula>
    </cfRule>
  </conditionalFormatting>
  <conditionalFormatting sqref="AN365">
    <cfRule type="containsErrors" dxfId="1302" priority="1245">
      <formula>ISERROR(AN365)</formula>
    </cfRule>
  </conditionalFormatting>
  <conditionalFormatting sqref="AN380">
    <cfRule type="containsErrors" dxfId="1301" priority="1232">
      <formula>ISERROR(AN380)</formula>
    </cfRule>
  </conditionalFormatting>
  <conditionalFormatting sqref="G333">
    <cfRule type="containsErrors" dxfId="1300" priority="1308">
      <formula>ISERROR(G333)</formula>
    </cfRule>
  </conditionalFormatting>
  <conditionalFormatting sqref="J333">
    <cfRule type="containsErrors" dxfId="1299" priority="1307">
      <formula>ISERROR(J333)</formula>
    </cfRule>
  </conditionalFormatting>
  <conditionalFormatting sqref="M333">
    <cfRule type="containsErrors" dxfId="1298" priority="1306">
      <formula>ISERROR(M333)</formula>
    </cfRule>
  </conditionalFormatting>
  <conditionalFormatting sqref="P333">
    <cfRule type="containsErrors" dxfId="1297" priority="1305">
      <formula>ISERROR(P333)</formula>
    </cfRule>
  </conditionalFormatting>
  <conditionalFormatting sqref="S333">
    <cfRule type="containsErrors" dxfId="1296" priority="1304">
      <formula>ISERROR(S333)</formula>
    </cfRule>
  </conditionalFormatting>
  <conditionalFormatting sqref="V333">
    <cfRule type="containsErrors" dxfId="1295" priority="1303">
      <formula>ISERROR(V333)</formula>
    </cfRule>
  </conditionalFormatting>
  <conditionalFormatting sqref="Y333">
    <cfRule type="containsErrors" dxfId="1294" priority="1302">
      <formula>ISERROR(Y333)</formula>
    </cfRule>
  </conditionalFormatting>
  <conditionalFormatting sqref="AB333">
    <cfRule type="containsErrors" dxfId="1293" priority="1301">
      <formula>ISERROR(AB333)</formula>
    </cfRule>
  </conditionalFormatting>
  <conditionalFormatting sqref="AE333">
    <cfRule type="containsErrors" dxfId="1292" priority="1300">
      <formula>ISERROR(AE333)</formula>
    </cfRule>
  </conditionalFormatting>
  <conditionalFormatting sqref="AH333">
    <cfRule type="containsErrors" dxfId="1291" priority="1299">
      <formula>ISERROR(AH333)</formula>
    </cfRule>
  </conditionalFormatting>
  <conditionalFormatting sqref="AK333">
    <cfRule type="containsErrors" dxfId="1290" priority="1298">
      <formula>ISERROR(AK333)</formula>
    </cfRule>
  </conditionalFormatting>
  <conditionalFormatting sqref="G350:G352 G354">
    <cfRule type="containsErrors" dxfId="1289" priority="1296">
      <formula>ISERROR(G350)</formula>
    </cfRule>
  </conditionalFormatting>
  <conditionalFormatting sqref="J350">
    <cfRule type="containsErrors" dxfId="1288" priority="1295">
      <formula>ISERROR(J350)</formula>
    </cfRule>
  </conditionalFormatting>
  <conditionalFormatting sqref="M350">
    <cfRule type="containsErrors" dxfId="1287" priority="1294">
      <formula>ISERROR(M350)</formula>
    </cfRule>
  </conditionalFormatting>
  <conditionalFormatting sqref="P350">
    <cfRule type="containsErrors" dxfId="1286" priority="1293">
      <formula>ISERROR(P350)</formula>
    </cfRule>
  </conditionalFormatting>
  <conditionalFormatting sqref="S350">
    <cfRule type="containsErrors" dxfId="1285" priority="1292">
      <formula>ISERROR(S350)</formula>
    </cfRule>
  </conditionalFormatting>
  <conditionalFormatting sqref="V350">
    <cfRule type="containsErrors" dxfId="1284" priority="1291">
      <formula>ISERROR(V350)</formula>
    </cfRule>
  </conditionalFormatting>
  <conditionalFormatting sqref="Y350">
    <cfRule type="containsErrors" dxfId="1283" priority="1290">
      <formula>ISERROR(Y350)</formula>
    </cfRule>
  </conditionalFormatting>
  <conditionalFormatting sqref="AQ350:AQ352 AQ354">
    <cfRule type="containsErrors" dxfId="1282" priority="1289">
      <formula>ISERROR(AQ350)</formula>
    </cfRule>
  </conditionalFormatting>
  <conditionalFormatting sqref="AB350">
    <cfRule type="containsErrors" dxfId="1281" priority="1288">
      <formula>ISERROR(AB350)</formula>
    </cfRule>
  </conditionalFormatting>
  <conditionalFormatting sqref="AE350">
    <cfRule type="containsErrors" dxfId="1280" priority="1287">
      <formula>ISERROR(AE350)</formula>
    </cfRule>
  </conditionalFormatting>
  <conditionalFormatting sqref="AH350">
    <cfRule type="containsErrors" dxfId="1279" priority="1286">
      <formula>ISERROR(AH350)</formula>
    </cfRule>
  </conditionalFormatting>
  <conditionalFormatting sqref="AK350">
    <cfRule type="containsErrors" dxfId="1278" priority="1285">
      <formula>ISERROR(AK350)</formula>
    </cfRule>
  </conditionalFormatting>
  <conditionalFormatting sqref="G360:G362 G364">
    <cfRule type="containsErrors" dxfId="1277" priority="1283">
      <formula>ISERROR(G360)</formula>
    </cfRule>
  </conditionalFormatting>
  <conditionalFormatting sqref="J360">
    <cfRule type="containsErrors" dxfId="1276" priority="1282">
      <formula>ISERROR(J360)</formula>
    </cfRule>
  </conditionalFormatting>
  <conditionalFormatting sqref="M360">
    <cfRule type="containsErrors" dxfId="1275" priority="1281">
      <formula>ISERROR(M360)</formula>
    </cfRule>
  </conditionalFormatting>
  <conditionalFormatting sqref="P360">
    <cfRule type="containsErrors" dxfId="1274" priority="1280">
      <formula>ISERROR(P360)</formula>
    </cfRule>
  </conditionalFormatting>
  <conditionalFormatting sqref="S360">
    <cfRule type="containsErrors" dxfId="1273" priority="1279">
      <formula>ISERROR(S360)</formula>
    </cfRule>
  </conditionalFormatting>
  <conditionalFormatting sqref="V360">
    <cfRule type="containsErrors" dxfId="1272" priority="1278">
      <formula>ISERROR(V360)</formula>
    </cfRule>
  </conditionalFormatting>
  <conditionalFormatting sqref="Y360">
    <cfRule type="containsErrors" dxfId="1271" priority="1277">
      <formula>ISERROR(Y360)</formula>
    </cfRule>
  </conditionalFormatting>
  <conditionalFormatting sqref="AQ360:AQ362 AQ364">
    <cfRule type="containsErrors" dxfId="1270" priority="1276">
      <formula>ISERROR(AQ360)</formula>
    </cfRule>
  </conditionalFormatting>
  <conditionalFormatting sqref="AB360">
    <cfRule type="containsErrors" dxfId="1269" priority="1275">
      <formula>ISERROR(AB360)</formula>
    </cfRule>
  </conditionalFormatting>
  <conditionalFormatting sqref="AE360">
    <cfRule type="containsErrors" dxfId="1268" priority="1274">
      <formula>ISERROR(AE360)</formula>
    </cfRule>
  </conditionalFormatting>
  <conditionalFormatting sqref="AH360">
    <cfRule type="containsErrors" dxfId="1267" priority="1273">
      <formula>ISERROR(AH360)</formula>
    </cfRule>
  </conditionalFormatting>
  <conditionalFormatting sqref="AK360">
    <cfRule type="containsErrors" dxfId="1266" priority="1272">
      <formula>ISERROR(AK360)</formula>
    </cfRule>
  </conditionalFormatting>
  <conditionalFormatting sqref="AN410">
    <cfRule type="containsErrors" dxfId="1265" priority="1258">
      <formula>ISERROR(AN410)</formula>
    </cfRule>
  </conditionalFormatting>
  <conditionalFormatting sqref="G410:G412 G414">
    <cfRule type="containsErrors" dxfId="1264" priority="1270">
      <formula>ISERROR(G410)</formula>
    </cfRule>
  </conditionalFormatting>
  <conditionalFormatting sqref="J410">
    <cfRule type="containsErrors" dxfId="1263" priority="1269">
      <formula>ISERROR(J410)</formula>
    </cfRule>
  </conditionalFormatting>
  <conditionalFormatting sqref="M410">
    <cfRule type="containsErrors" dxfId="1262" priority="1268">
      <formula>ISERROR(M410)</formula>
    </cfRule>
  </conditionalFormatting>
  <conditionalFormatting sqref="P410">
    <cfRule type="containsErrors" dxfId="1261" priority="1267">
      <formula>ISERROR(P410)</formula>
    </cfRule>
  </conditionalFormatting>
  <conditionalFormatting sqref="S410">
    <cfRule type="containsErrors" dxfId="1260" priority="1266">
      <formula>ISERROR(S410)</formula>
    </cfRule>
  </conditionalFormatting>
  <conditionalFormatting sqref="V410">
    <cfRule type="containsErrors" dxfId="1259" priority="1265">
      <formula>ISERROR(V410)</formula>
    </cfRule>
  </conditionalFormatting>
  <conditionalFormatting sqref="Y410">
    <cfRule type="containsErrors" dxfId="1258" priority="1264">
      <formula>ISERROR(Y410)</formula>
    </cfRule>
  </conditionalFormatting>
  <conditionalFormatting sqref="AQ410:AQ412 AQ414">
    <cfRule type="containsErrors" dxfId="1257" priority="1263">
      <formula>ISERROR(AQ410)</formula>
    </cfRule>
  </conditionalFormatting>
  <conditionalFormatting sqref="AB410">
    <cfRule type="containsErrors" dxfId="1256" priority="1262">
      <formula>ISERROR(AB410)</formula>
    </cfRule>
  </conditionalFormatting>
  <conditionalFormatting sqref="AE410">
    <cfRule type="containsErrors" dxfId="1255" priority="1261">
      <formula>ISERROR(AE410)</formula>
    </cfRule>
  </conditionalFormatting>
  <conditionalFormatting sqref="AH410">
    <cfRule type="containsErrors" dxfId="1254" priority="1260">
      <formula>ISERROR(AH410)</formula>
    </cfRule>
  </conditionalFormatting>
  <conditionalFormatting sqref="AK410">
    <cfRule type="containsErrors" dxfId="1253" priority="1259">
      <formula>ISERROR(AK410)</formula>
    </cfRule>
  </conditionalFormatting>
  <conditionalFormatting sqref="G365:G367 G369">
    <cfRule type="containsErrors" dxfId="1252" priority="1257">
      <formula>ISERROR(G365)</formula>
    </cfRule>
  </conditionalFormatting>
  <conditionalFormatting sqref="J365">
    <cfRule type="containsErrors" dxfId="1251" priority="1256">
      <formula>ISERROR(J365)</formula>
    </cfRule>
  </conditionalFormatting>
  <conditionalFormatting sqref="M365">
    <cfRule type="containsErrors" dxfId="1250" priority="1255">
      <formula>ISERROR(M365)</formula>
    </cfRule>
  </conditionalFormatting>
  <conditionalFormatting sqref="P365">
    <cfRule type="containsErrors" dxfId="1249" priority="1254">
      <formula>ISERROR(P365)</formula>
    </cfRule>
  </conditionalFormatting>
  <conditionalFormatting sqref="S365">
    <cfRule type="containsErrors" dxfId="1248" priority="1253">
      <formula>ISERROR(S365)</formula>
    </cfRule>
  </conditionalFormatting>
  <conditionalFormatting sqref="V365">
    <cfRule type="containsErrors" dxfId="1247" priority="1252">
      <formula>ISERROR(V365)</formula>
    </cfRule>
  </conditionalFormatting>
  <conditionalFormatting sqref="Y365">
    <cfRule type="containsErrors" dxfId="1246" priority="1251">
      <formula>ISERROR(Y365)</formula>
    </cfRule>
  </conditionalFormatting>
  <conditionalFormatting sqref="AQ365:AQ367 AQ369">
    <cfRule type="containsErrors" dxfId="1245" priority="1250">
      <formula>ISERROR(AQ365)</formula>
    </cfRule>
  </conditionalFormatting>
  <conditionalFormatting sqref="AB365">
    <cfRule type="containsErrors" dxfId="1244" priority="1249">
      <formula>ISERROR(AB365)</formula>
    </cfRule>
  </conditionalFormatting>
  <conditionalFormatting sqref="AE365">
    <cfRule type="containsErrors" dxfId="1243" priority="1248">
      <formula>ISERROR(AE365)</formula>
    </cfRule>
  </conditionalFormatting>
  <conditionalFormatting sqref="AH365">
    <cfRule type="containsErrors" dxfId="1242" priority="1247">
      <formula>ISERROR(AH365)</formula>
    </cfRule>
  </conditionalFormatting>
  <conditionalFormatting sqref="AK365">
    <cfRule type="containsErrors" dxfId="1241" priority="1246">
      <formula>ISERROR(AK365)</formula>
    </cfRule>
  </conditionalFormatting>
  <conditionalFormatting sqref="G380:G382 G384">
    <cfRule type="containsErrors" dxfId="1240" priority="1244">
      <formula>ISERROR(G380)</formula>
    </cfRule>
  </conditionalFormatting>
  <conditionalFormatting sqref="J380">
    <cfRule type="containsErrors" dxfId="1239" priority="1243">
      <formula>ISERROR(J380)</formula>
    </cfRule>
  </conditionalFormatting>
  <conditionalFormatting sqref="M380">
    <cfRule type="containsErrors" dxfId="1238" priority="1242">
      <formula>ISERROR(M380)</formula>
    </cfRule>
  </conditionalFormatting>
  <conditionalFormatting sqref="P380">
    <cfRule type="containsErrors" dxfId="1237" priority="1241">
      <formula>ISERROR(P380)</formula>
    </cfRule>
  </conditionalFormatting>
  <conditionalFormatting sqref="S380">
    <cfRule type="containsErrors" dxfId="1236" priority="1240">
      <formula>ISERROR(S380)</formula>
    </cfRule>
  </conditionalFormatting>
  <conditionalFormatting sqref="V380">
    <cfRule type="containsErrors" dxfId="1235" priority="1239">
      <formula>ISERROR(V380)</formula>
    </cfRule>
  </conditionalFormatting>
  <conditionalFormatting sqref="Y380">
    <cfRule type="containsErrors" dxfId="1234" priority="1238">
      <formula>ISERROR(Y380)</formula>
    </cfRule>
  </conditionalFormatting>
  <conditionalFormatting sqref="AQ380:AQ382 AQ384">
    <cfRule type="containsErrors" dxfId="1233" priority="1237">
      <formula>ISERROR(AQ380)</formula>
    </cfRule>
  </conditionalFormatting>
  <conditionalFormatting sqref="AB380">
    <cfRule type="containsErrors" dxfId="1232" priority="1236">
      <formula>ISERROR(AB380)</formula>
    </cfRule>
  </conditionalFormatting>
  <conditionalFormatting sqref="AE380">
    <cfRule type="containsErrors" dxfId="1231" priority="1235">
      <formula>ISERROR(AE380)</formula>
    </cfRule>
  </conditionalFormatting>
  <conditionalFormatting sqref="AH380">
    <cfRule type="containsErrors" dxfId="1230" priority="1234">
      <formula>ISERROR(AH380)</formula>
    </cfRule>
  </conditionalFormatting>
  <conditionalFormatting sqref="AK380">
    <cfRule type="containsErrors" dxfId="1229" priority="1233">
      <formula>ISERROR(AK380)</formula>
    </cfRule>
  </conditionalFormatting>
  <conditionalFormatting sqref="AN395">
    <cfRule type="containsErrors" dxfId="1228" priority="1219">
      <formula>ISERROR(AN395)</formula>
    </cfRule>
  </conditionalFormatting>
  <conditionalFormatting sqref="AN400">
    <cfRule type="containsErrors" dxfId="1227" priority="1206">
      <formula>ISERROR(AN400)</formula>
    </cfRule>
  </conditionalFormatting>
  <conditionalFormatting sqref="AN335:AN336">
    <cfRule type="containsErrors" dxfId="1226" priority="1180">
      <formula>ISERROR(AN335)</formula>
    </cfRule>
  </conditionalFormatting>
  <conditionalFormatting sqref="G395:G397 G399">
    <cfRule type="containsErrors" dxfId="1225" priority="1231">
      <formula>ISERROR(G395)</formula>
    </cfRule>
  </conditionalFormatting>
  <conditionalFormatting sqref="J395">
    <cfRule type="containsErrors" dxfId="1224" priority="1230">
      <formula>ISERROR(J395)</formula>
    </cfRule>
  </conditionalFormatting>
  <conditionalFormatting sqref="M395">
    <cfRule type="containsErrors" dxfId="1223" priority="1229">
      <formula>ISERROR(M395)</formula>
    </cfRule>
  </conditionalFormatting>
  <conditionalFormatting sqref="P395">
    <cfRule type="containsErrors" dxfId="1222" priority="1228">
      <formula>ISERROR(P395)</formula>
    </cfRule>
  </conditionalFormatting>
  <conditionalFormatting sqref="S395">
    <cfRule type="containsErrors" dxfId="1221" priority="1227">
      <formula>ISERROR(S395)</formula>
    </cfRule>
  </conditionalFormatting>
  <conditionalFormatting sqref="V395">
    <cfRule type="containsErrors" dxfId="1220" priority="1226">
      <formula>ISERROR(V395)</formula>
    </cfRule>
  </conditionalFormatting>
  <conditionalFormatting sqref="Y395">
    <cfRule type="containsErrors" dxfId="1219" priority="1225">
      <formula>ISERROR(Y395)</formula>
    </cfRule>
  </conditionalFormatting>
  <conditionalFormatting sqref="AQ395:AQ397 AQ399">
    <cfRule type="containsErrors" dxfId="1218" priority="1224">
      <formula>ISERROR(AQ395)</formula>
    </cfRule>
  </conditionalFormatting>
  <conditionalFormatting sqref="AB395">
    <cfRule type="containsErrors" dxfId="1217" priority="1223">
      <formula>ISERROR(AB395)</formula>
    </cfRule>
  </conditionalFormatting>
  <conditionalFormatting sqref="AE395">
    <cfRule type="containsErrors" dxfId="1216" priority="1222">
      <formula>ISERROR(AE395)</formula>
    </cfRule>
  </conditionalFormatting>
  <conditionalFormatting sqref="AH395">
    <cfRule type="containsErrors" dxfId="1215" priority="1221">
      <formula>ISERROR(AH395)</formula>
    </cfRule>
  </conditionalFormatting>
  <conditionalFormatting sqref="AK395">
    <cfRule type="containsErrors" dxfId="1214" priority="1220">
      <formula>ISERROR(AK395)</formula>
    </cfRule>
  </conditionalFormatting>
  <conditionalFormatting sqref="G400:G402 G404">
    <cfRule type="containsErrors" dxfId="1213" priority="1218">
      <formula>ISERROR(G400)</formula>
    </cfRule>
  </conditionalFormatting>
  <conditionalFormatting sqref="J400">
    <cfRule type="containsErrors" dxfId="1212" priority="1217">
      <formula>ISERROR(J400)</formula>
    </cfRule>
  </conditionalFormatting>
  <conditionalFormatting sqref="M400">
    <cfRule type="containsErrors" dxfId="1211" priority="1216">
      <formula>ISERROR(M400)</formula>
    </cfRule>
  </conditionalFormatting>
  <conditionalFormatting sqref="P400">
    <cfRule type="containsErrors" dxfId="1210" priority="1215">
      <formula>ISERROR(P400)</formula>
    </cfRule>
  </conditionalFormatting>
  <conditionalFormatting sqref="S400">
    <cfRule type="containsErrors" dxfId="1209" priority="1214">
      <formula>ISERROR(S400)</formula>
    </cfRule>
  </conditionalFormatting>
  <conditionalFormatting sqref="V400">
    <cfRule type="containsErrors" dxfId="1208" priority="1213">
      <formula>ISERROR(V400)</formula>
    </cfRule>
  </conditionalFormatting>
  <conditionalFormatting sqref="Y400">
    <cfRule type="containsErrors" dxfId="1207" priority="1212">
      <formula>ISERROR(Y400)</formula>
    </cfRule>
  </conditionalFormatting>
  <conditionalFormatting sqref="AQ400:AQ402 AQ404">
    <cfRule type="containsErrors" dxfId="1206" priority="1211">
      <formula>ISERROR(AQ400)</formula>
    </cfRule>
  </conditionalFormatting>
  <conditionalFormatting sqref="AB400">
    <cfRule type="containsErrors" dxfId="1205" priority="1210">
      <formula>ISERROR(AB400)</formula>
    </cfRule>
  </conditionalFormatting>
  <conditionalFormatting sqref="AE400">
    <cfRule type="containsErrors" dxfId="1204" priority="1209">
      <formula>ISERROR(AE400)</formula>
    </cfRule>
  </conditionalFormatting>
  <conditionalFormatting sqref="AH400">
    <cfRule type="containsErrors" dxfId="1203" priority="1208">
      <formula>ISERROR(AH400)</formula>
    </cfRule>
  </conditionalFormatting>
  <conditionalFormatting sqref="AK400">
    <cfRule type="containsErrors" dxfId="1202" priority="1207">
      <formula>ISERROR(AK400)</formula>
    </cfRule>
  </conditionalFormatting>
  <conditionalFormatting sqref="AN385">
    <cfRule type="containsErrors" dxfId="1201" priority="1193">
      <formula>ISERROR(AN385)</formula>
    </cfRule>
  </conditionalFormatting>
  <conditionalFormatting sqref="G385:G387 G389">
    <cfRule type="containsErrors" dxfId="1200" priority="1205">
      <formula>ISERROR(G385)</formula>
    </cfRule>
  </conditionalFormatting>
  <conditionalFormatting sqref="J385">
    <cfRule type="containsErrors" dxfId="1199" priority="1204">
      <formula>ISERROR(J385)</formula>
    </cfRule>
  </conditionalFormatting>
  <conditionalFormatting sqref="M385">
    <cfRule type="containsErrors" dxfId="1198" priority="1203">
      <formula>ISERROR(M385)</formula>
    </cfRule>
  </conditionalFormatting>
  <conditionalFormatting sqref="P385">
    <cfRule type="containsErrors" dxfId="1197" priority="1202">
      <formula>ISERROR(P385)</formula>
    </cfRule>
  </conditionalFormatting>
  <conditionalFormatting sqref="S385">
    <cfRule type="containsErrors" dxfId="1196" priority="1201">
      <formula>ISERROR(S385)</formula>
    </cfRule>
  </conditionalFormatting>
  <conditionalFormatting sqref="V385">
    <cfRule type="containsErrors" dxfId="1195" priority="1200">
      <formula>ISERROR(V385)</formula>
    </cfRule>
  </conditionalFormatting>
  <conditionalFormatting sqref="Y385">
    <cfRule type="containsErrors" dxfId="1194" priority="1199">
      <formula>ISERROR(Y385)</formula>
    </cfRule>
  </conditionalFormatting>
  <conditionalFormatting sqref="AQ385:AQ387 AQ389">
    <cfRule type="containsErrors" dxfId="1193" priority="1198">
      <formula>ISERROR(AQ385)</formula>
    </cfRule>
  </conditionalFormatting>
  <conditionalFormatting sqref="AB385">
    <cfRule type="containsErrors" dxfId="1192" priority="1197">
      <formula>ISERROR(AB385)</formula>
    </cfRule>
  </conditionalFormatting>
  <conditionalFormatting sqref="AE385">
    <cfRule type="containsErrors" dxfId="1191" priority="1196">
      <formula>ISERROR(AE385)</formula>
    </cfRule>
  </conditionalFormatting>
  <conditionalFormatting sqref="AH385">
    <cfRule type="containsErrors" dxfId="1190" priority="1195">
      <formula>ISERROR(AH385)</formula>
    </cfRule>
  </conditionalFormatting>
  <conditionalFormatting sqref="AK385">
    <cfRule type="containsErrors" dxfId="1189" priority="1194">
      <formula>ISERROR(AK385)</formula>
    </cfRule>
  </conditionalFormatting>
  <conditionalFormatting sqref="G335:G337 G339">
    <cfRule type="containsErrors" dxfId="1188" priority="1192">
      <formula>ISERROR(G335)</formula>
    </cfRule>
  </conditionalFormatting>
  <conditionalFormatting sqref="J335:J336">
    <cfRule type="containsErrors" dxfId="1187" priority="1191">
      <formula>ISERROR(J335)</formula>
    </cfRule>
  </conditionalFormatting>
  <conditionalFormatting sqref="M335:M336">
    <cfRule type="containsErrors" dxfId="1186" priority="1190">
      <formula>ISERROR(M335)</formula>
    </cfRule>
  </conditionalFormatting>
  <conditionalFormatting sqref="P335:P336">
    <cfRule type="containsErrors" dxfId="1185" priority="1189">
      <formula>ISERROR(P335)</formula>
    </cfRule>
  </conditionalFormatting>
  <conditionalFormatting sqref="S335:S336">
    <cfRule type="containsErrors" dxfId="1184" priority="1188">
      <formula>ISERROR(S335)</formula>
    </cfRule>
  </conditionalFormatting>
  <conditionalFormatting sqref="V335:V336">
    <cfRule type="containsErrors" dxfId="1183" priority="1187">
      <formula>ISERROR(V335)</formula>
    </cfRule>
  </conditionalFormatting>
  <conditionalFormatting sqref="Y335:Y336">
    <cfRule type="containsErrors" dxfId="1182" priority="1186">
      <formula>ISERROR(Y335)</formula>
    </cfRule>
  </conditionalFormatting>
  <conditionalFormatting sqref="AQ335:AQ337 AQ339">
    <cfRule type="containsErrors" dxfId="1181" priority="1185">
      <formula>ISERROR(AQ335)</formula>
    </cfRule>
  </conditionalFormatting>
  <conditionalFormatting sqref="AB335:AB336">
    <cfRule type="containsErrors" dxfId="1180" priority="1184">
      <formula>ISERROR(AB335)</formula>
    </cfRule>
  </conditionalFormatting>
  <conditionalFormatting sqref="AE335:AE336">
    <cfRule type="containsErrors" dxfId="1179" priority="1183">
      <formula>ISERROR(AE335)</formula>
    </cfRule>
  </conditionalFormatting>
  <conditionalFormatting sqref="AH335:AH336">
    <cfRule type="containsErrors" dxfId="1178" priority="1182">
      <formula>ISERROR(AH335)</formula>
    </cfRule>
  </conditionalFormatting>
  <conditionalFormatting sqref="AK335:AK336">
    <cfRule type="containsErrors" dxfId="1177" priority="1181">
      <formula>ISERROR(AK335)</formula>
    </cfRule>
  </conditionalFormatting>
  <conditionalFormatting sqref="AQ353">
    <cfRule type="containsErrors" dxfId="1176" priority="1179">
      <formula>ISERROR(AQ353)</formula>
    </cfRule>
  </conditionalFormatting>
  <conditionalFormatting sqref="G353">
    <cfRule type="containsErrors" dxfId="1175" priority="1178">
      <formula>ISERROR(G353)</formula>
    </cfRule>
  </conditionalFormatting>
  <conditionalFormatting sqref="AQ363">
    <cfRule type="containsErrors" dxfId="1174" priority="1177">
      <formula>ISERROR(AQ363)</formula>
    </cfRule>
  </conditionalFormatting>
  <conditionalFormatting sqref="G363">
    <cfRule type="containsErrors" dxfId="1173" priority="1176">
      <formula>ISERROR(G363)</formula>
    </cfRule>
  </conditionalFormatting>
  <conditionalFormatting sqref="AQ413">
    <cfRule type="containsErrors" dxfId="1172" priority="1175">
      <formula>ISERROR(AQ413)</formula>
    </cfRule>
  </conditionalFormatting>
  <conditionalFormatting sqref="G413">
    <cfRule type="containsErrors" dxfId="1171" priority="1174">
      <formula>ISERROR(G413)</formula>
    </cfRule>
  </conditionalFormatting>
  <conditionalFormatting sqref="AQ368">
    <cfRule type="containsErrors" dxfId="1170" priority="1173">
      <formula>ISERROR(AQ368)</formula>
    </cfRule>
  </conditionalFormatting>
  <conditionalFormatting sqref="G368">
    <cfRule type="containsErrors" dxfId="1169" priority="1172">
      <formula>ISERROR(G368)</formula>
    </cfRule>
  </conditionalFormatting>
  <conditionalFormatting sqref="AQ383">
    <cfRule type="containsErrors" dxfId="1168" priority="1171">
      <formula>ISERROR(AQ383)</formula>
    </cfRule>
  </conditionalFormatting>
  <conditionalFormatting sqref="G383">
    <cfRule type="containsErrors" dxfId="1167" priority="1170">
      <formula>ISERROR(G383)</formula>
    </cfRule>
  </conditionalFormatting>
  <conditionalFormatting sqref="AQ398">
    <cfRule type="containsErrors" dxfId="1166" priority="1169">
      <formula>ISERROR(AQ398)</formula>
    </cfRule>
  </conditionalFormatting>
  <conditionalFormatting sqref="G398">
    <cfRule type="containsErrors" dxfId="1165" priority="1168">
      <formula>ISERROR(G398)</formula>
    </cfRule>
  </conditionalFormatting>
  <conditionalFormatting sqref="AQ403">
    <cfRule type="containsErrors" dxfId="1164" priority="1167">
      <formula>ISERROR(AQ403)</formula>
    </cfRule>
  </conditionalFormatting>
  <conditionalFormatting sqref="G403">
    <cfRule type="containsErrors" dxfId="1163" priority="1166">
      <formula>ISERROR(G403)</formula>
    </cfRule>
  </conditionalFormatting>
  <conditionalFormatting sqref="AQ388">
    <cfRule type="containsErrors" dxfId="1162" priority="1165">
      <formula>ISERROR(AQ388)</formula>
    </cfRule>
  </conditionalFormatting>
  <conditionalFormatting sqref="G388">
    <cfRule type="containsErrors" dxfId="1161" priority="1164">
      <formula>ISERROR(G388)</formula>
    </cfRule>
  </conditionalFormatting>
  <conditionalFormatting sqref="AQ338">
    <cfRule type="containsErrors" dxfId="1160" priority="1163">
      <formula>ISERROR(AQ338)</formula>
    </cfRule>
  </conditionalFormatting>
  <conditionalFormatting sqref="G338">
    <cfRule type="containsErrors" dxfId="1159" priority="1162">
      <formula>ISERROR(G338)</formula>
    </cfRule>
  </conditionalFormatting>
  <conditionalFormatting sqref="M355">
    <cfRule type="containsErrors" dxfId="1158" priority="1159">
      <formula>ISERROR(M355)</formula>
    </cfRule>
  </conditionalFormatting>
  <conditionalFormatting sqref="G359 G355:G357">
    <cfRule type="containsErrors" dxfId="1157" priority="1161">
      <formula>ISERROR(G355)</formula>
    </cfRule>
  </conditionalFormatting>
  <conditionalFormatting sqref="J355">
    <cfRule type="containsErrors" dxfId="1156" priority="1160">
      <formula>ISERROR(J355)</formula>
    </cfRule>
  </conditionalFormatting>
  <conditionalFormatting sqref="P355">
    <cfRule type="containsErrors" dxfId="1155" priority="1158">
      <formula>ISERROR(P355)</formula>
    </cfRule>
  </conditionalFormatting>
  <conditionalFormatting sqref="S355">
    <cfRule type="containsErrors" dxfId="1154" priority="1157">
      <formula>ISERROR(S355)</formula>
    </cfRule>
  </conditionalFormatting>
  <conditionalFormatting sqref="V355">
    <cfRule type="containsErrors" dxfId="1153" priority="1156">
      <formula>ISERROR(V355)</formula>
    </cfRule>
  </conditionalFormatting>
  <conditionalFormatting sqref="Y355">
    <cfRule type="containsErrors" dxfId="1152" priority="1155">
      <formula>ISERROR(Y355)</formula>
    </cfRule>
  </conditionalFormatting>
  <conditionalFormatting sqref="AQ359 AQ355:AQ357">
    <cfRule type="containsErrors" dxfId="1151" priority="1154">
      <formula>ISERROR(AQ355)</formula>
    </cfRule>
  </conditionalFormatting>
  <conditionalFormatting sqref="AB355">
    <cfRule type="containsErrors" dxfId="1150" priority="1153">
      <formula>ISERROR(AB355)</formula>
    </cfRule>
  </conditionalFormatting>
  <conditionalFormatting sqref="AE355">
    <cfRule type="containsErrors" dxfId="1149" priority="1152">
      <formula>ISERROR(AE355)</formula>
    </cfRule>
  </conditionalFormatting>
  <conditionalFormatting sqref="AH355">
    <cfRule type="containsErrors" dxfId="1148" priority="1151">
      <formula>ISERROR(AH355)</formula>
    </cfRule>
  </conditionalFormatting>
  <conditionalFormatting sqref="AK355">
    <cfRule type="containsErrors" dxfId="1147" priority="1150">
      <formula>ISERROR(AK355)</formula>
    </cfRule>
  </conditionalFormatting>
  <conditionalFormatting sqref="AN355">
    <cfRule type="containsErrors" dxfId="1146" priority="1149">
      <formula>ISERROR(AN355)</formula>
    </cfRule>
  </conditionalFormatting>
  <conditionalFormatting sqref="AQ358">
    <cfRule type="containsErrors" dxfId="1145" priority="1148">
      <formula>ISERROR(AQ358)</formula>
    </cfRule>
  </conditionalFormatting>
  <conditionalFormatting sqref="G358">
    <cfRule type="containsErrors" dxfId="1144" priority="1147">
      <formula>ISERROR(G358)</formula>
    </cfRule>
  </conditionalFormatting>
  <conditionalFormatting sqref="G374 G370:G372">
    <cfRule type="containsErrors" dxfId="1143" priority="1146">
      <formula>ISERROR(G370)</formula>
    </cfRule>
  </conditionalFormatting>
  <conditionalFormatting sqref="J370">
    <cfRule type="containsErrors" dxfId="1142" priority="1145">
      <formula>ISERROR(J370)</formula>
    </cfRule>
  </conditionalFormatting>
  <conditionalFormatting sqref="M370">
    <cfRule type="containsErrors" dxfId="1141" priority="1144">
      <formula>ISERROR(M370)</formula>
    </cfRule>
  </conditionalFormatting>
  <conditionalFormatting sqref="P370">
    <cfRule type="containsErrors" dxfId="1140" priority="1143">
      <formula>ISERROR(P370)</formula>
    </cfRule>
  </conditionalFormatting>
  <conditionalFormatting sqref="S370">
    <cfRule type="containsErrors" dxfId="1139" priority="1142">
      <formula>ISERROR(S370)</formula>
    </cfRule>
  </conditionalFormatting>
  <conditionalFormatting sqref="V370">
    <cfRule type="containsErrors" dxfId="1138" priority="1141">
      <formula>ISERROR(V370)</formula>
    </cfRule>
  </conditionalFormatting>
  <conditionalFormatting sqref="Y370">
    <cfRule type="containsErrors" dxfId="1137" priority="1140">
      <formula>ISERROR(Y370)</formula>
    </cfRule>
  </conditionalFormatting>
  <conditionalFormatting sqref="AQ374 AQ370:AQ372">
    <cfRule type="containsErrors" dxfId="1136" priority="1139">
      <formula>ISERROR(AQ370)</formula>
    </cfRule>
  </conditionalFormatting>
  <conditionalFormatting sqref="AB370">
    <cfRule type="containsErrors" dxfId="1135" priority="1138">
      <formula>ISERROR(AB370)</formula>
    </cfRule>
  </conditionalFormatting>
  <conditionalFormatting sqref="AE370">
    <cfRule type="containsErrors" dxfId="1134" priority="1137">
      <formula>ISERROR(AE370)</formula>
    </cfRule>
  </conditionalFormatting>
  <conditionalFormatting sqref="AH370">
    <cfRule type="containsErrors" dxfId="1133" priority="1136">
      <formula>ISERROR(AH370)</formula>
    </cfRule>
  </conditionalFormatting>
  <conditionalFormatting sqref="AK370">
    <cfRule type="containsErrors" dxfId="1132" priority="1135">
      <formula>ISERROR(AK370)</formula>
    </cfRule>
  </conditionalFormatting>
  <conditionalFormatting sqref="AN370">
    <cfRule type="containsErrors" dxfId="1131" priority="1134">
      <formula>ISERROR(AN370)</formula>
    </cfRule>
  </conditionalFormatting>
  <conditionalFormatting sqref="AQ373">
    <cfRule type="containsErrors" dxfId="1130" priority="1133">
      <formula>ISERROR(AQ373)</formula>
    </cfRule>
  </conditionalFormatting>
  <conditionalFormatting sqref="G373">
    <cfRule type="containsErrors" dxfId="1129" priority="1132">
      <formula>ISERROR(G373)</formula>
    </cfRule>
  </conditionalFormatting>
  <conditionalFormatting sqref="G394 G390:G392">
    <cfRule type="containsErrors" dxfId="1128" priority="1131">
      <formula>ISERROR(G390)</formula>
    </cfRule>
  </conditionalFormatting>
  <conditionalFormatting sqref="J390">
    <cfRule type="containsErrors" dxfId="1127" priority="1130">
      <formula>ISERROR(J390)</formula>
    </cfRule>
  </conditionalFormatting>
  <conditionalFormatting sqref="M390">
    <cfRule type="containsErrors" dxfId="1126" priority="1129">
      <formula>ISERROR(M390)</formula>
    </cfRule>
  </conditionalFormatting>
  <conditionalFormatting sqref="P390">
    <cfRule type="containsErrors" dxfId="1125" priority="1128">
      <formula>ISERROR(P390)</formula>
    </cfRule>
  </conditionalFormatting>
  <conditionalFormatting sqref="S390">
    <cfRule type="containsErrors" dxfId="1124" priority="1127">
      <formula>ISERROR(S390)</formula>
    </cfRule>
  </conditionalFormatting>
  <conditionalFormatting sqref="V390">
    <cfRule type="containsErrors" dxfId="1123" priority="1126">
      <formula>ISERROR(V390)</formula>
    </cfRule>
  </conditionalFormatting>
  <conditionalFormatting sqref="Y390">
    <cfRule type="containsErrors" dxfId="1122" priority="1125">
      <formula>ISERROR(Y390)</formula>
    </cfRule>
  </conditionalFormatting>
  <conditionalFormatting sqref="AQ394 AQ390:AQ392">
    <cfRule type="containsErrors" dxfId="1121" priority="1124">
      <formula>ISERROR(AQ390)</formula>
    </cfRule>
  </conditionalFormatting>
  <conditionalFormatting sqref="AB390">
    <cfRule type="containsErrors" dxfId="1120" priority="1123">
      <formula>ISERROR(AB390)</formula>
    </cfRule>
  </conditionalFormatting>
  <conditionalFormatting sqref="AE390">
    <cfRule type="containsErrors" dxfId="1119" priority="1122">
      <formula>ISERROR(AE390)</formula>
    </cfRule>
  </conditionalFormatting>
  <conditionalFormatting sqref="AH390">
    <cfRule type="containsErrors" dxfId="1118" priority="1121">
      <formula>ISERROR(AH390)</formula>
    </cfRule>
  </conditionalFormatting>
  <conditionalFormatting sqref="AK390">
    <cfRule type="containsErrors" dxfId="1117" priority="1120">
      <formula>ISERROR(AK390)</formula>
    </cfRule>
  </conditionalFormatting>
  <conditionalFormatting sqref="AN390">
    <cfRule type="containsErrors" dxfId="1116" priority="1119">
      <formula>ISERROR(AN390)</formula>
    </cfRule>
  </conditionalFormatting>
  <conditionalFormatting sqref="AQ393">
    <cfRule type="containsErrors" dxfId="1115" priority="1118">
      <formula>ISERROR(AQ393)</formula>
    </cfRule>
  </conditionalFormatting>
  <conditionalFormatting sqref="G393">
    <cfRule type="containsErrors" dxfId="1114" priority="1117">
      <formula>ISERROR(G393)</formula>
    </cfRule>
  </conditionalFormatting>
  <conditionalFormatting sqref="G379 G375:G377">
    <cfRule type="containsErrors" dxfId="1113" priority="1116">
      <formula>ISERROR(G375)</formula>
    </cfRule>
  </conditionalFormatting>
  <conditionalFormatting sqref="J375">
    <cfRule type="containsErrors" dxfId="1112" priority="1115">
      <formula>ISERROR(J375)</formula>
    </cfRule>
  </conditionalFormatting>
  <conditionalFormatting sqref="M375">
    <cfRule type="containsErrors" dxfId="1111" priority="1114">
      <formula>ISERROR(M375)</formula>
    </cfRule>
  </conditionalFormatting>
  <conditionalFormatting sqref="P375">
    <cfRule type="containsErrors" dxfId="1110" priority="1113">
      <formula>ISERROR(P375)</formula>
    </cfRule>
  </conditionalFormatting>
  <conditionalFormatting sqref="S375">
    <cfRule type="containsErrors" dxfId="1109" priority="1112">
      <formula>ISERROR(S375)</formula>
    </cfRule>
  </conditionalFormatting>
  <conditionalFormatting sqref="V375">
    <cfRule type="containsErrors" dxfId="1108" priority="1111">
      <formula>ISERROR(V375)</formula>
    </cfRule>
  </conditionalFormatting>
  <conditionalFormatting sqref="Y375">
    <cfRule type="containsErrors" dxfId="1107" priority="1110">
      <formula>ISERROR(Y375)</formula>
    </cfRule>
  </conditionalFormatting>
  <conditionalFormatting sqref="AQ379 AQ375:AQ377">
    <cfRule type="containsErrors" dxfId="1106" priority="1109">
      <formula>ISERROR(AQ375)</formula>
    </cfRule>
  </conditionalFormatting>
  <conditionalFormatting sqref="AB375">
    <cfRule type="containsErrors" dxfId="1105" priority="1108">
      <formula>ISERROR(AB375)</formula>
    </cfRule>
  </conditionalFormatting>
  <conditionalFormatting sqref="AE375">
    <cfRule type="containsErrors" dxfId="1104" priority="1107">
      <formula>ISERROR(AE375)</formula>
    </cfRule>
  </conditionalFormatting>
  <conditionalFormatting sqref="AH375">
    <cfRule type="containsErrors" dxfId="1103" priority="1106">
      <formula>ISERROR(AH375)</formula>
    </cfRule>
  </conditionalFormatting>
  <conditionalFormatting sqref="AK375">
    <cfRule type="containsErrors" dxfId="1102" priority="1105">
      <formula>ISERROR(AK375)</formula>
    </cfRule>
  </conditionalFormatting>
  <conditionalFormatting sqref="AN375">
    <cfRule type="containsErrors" dxfId="1101" priority="1104">
      <formula>ISERROR(AN375)</formula>
    </cfRule>
  </conditionalFormatting>
  <conditionalFormatting sqref="AQ378">
    <cfRule type="containsErrors" dxfId="1100" priority="1103">
      <formula>ISERROR(AQ378)</formula>
    </cfRule>
  </conditionalFormatting>
  <conditionalFormatting sqref="G378">
    <cfRule type="containsErrors" dxfId="1099" priority="1102">
      <formula>ISERROR(G378)</formula>
    </cfRule>
  </conditionalFormatting>
  <conditionalFormatting sqref="AN340">
    <cfRule type="containsErrors" dxfId="1098" priority="1089">
      <formula>ISERROR(AN340)</formula>
    </cfRule>
  </conditionalFormatting>
  <conditionalFormatting sqref="G340:G342 G344">
    <cfRule type="containsErrors" dxfId="1097" priority="1101">
      <formula>ISERROR(G340)</formula>
    </cfRule>
  </conditionalFormatting>
  <conditionalFormatting sqref="J340">
    <cfRule type="containsErrors" dxfId="1096" priority="1100">
      <formula>ISERROR(J340)</formula>
    </cfRule>
  </conditionalFormatting>
  <conditionalFormatting sqref="M340">
    <cfRule type="containsErrors" dxfId="1095" priority="1099">
      <formula>ISERROR(M340)</formula>
    </cfRule>
  </conditionalFormatting>
  <conditionalFormatting sqref="P340">
    <cfRule type="containsErrors" dxfId="1094" priority="1098">
      <formula>ISERROR(P340)</formula>
    </cfRule>
  </conditionalFormatting>
  <conditionalFormatting sqref="S340">
    <cfRule type="containsErrors" dxfId="1093" priority="1097">
      <formula>ISERROR(S340)</formula>
    </cfRule>
  </conditionalFormatting>
  <conditionalFormatting sqref="V340">
    <cfRule type="containsErrors" dxfId="1092" priority="1096">
      <formula>ISERROR(V340)</formula>
    </cfRule>
  </conditionalFormatting>
  <conditionalFormatting sqref="Y340">
    <cfRule type="containsErrors" dxfId="1091" priority="1095">
      <formula>ISERROR(Y340)</formula>
    </cfRule>
  </conditionalFormatting>
  <conditionalFormatting sqref="AQ340:AQ342 AQ344">
    <cfRule type="containsErrors" dxfId="1090" priority="1094">
      <formula>ISERROR(AQ340)</formula>
    </cfRule>
  </conditionalFormatting>
  <conditionalFormatting sqref="AB340">
    <cfRule type="containsErrors" dxfId="1089" priority="1093">
      <formula>ISERROR(AB340)</formula>
    </cfRule>
  </conditionalFormatting>
  <conditionalFormatting sqref="AE340">
    <cfRule type="containsErrors" dxfId="1088" priority="1092">
      <formula>ISERROR(AE340)</formula>
    </cfRule>
  </conditionalFormatting>
  <conditionalFormatting sqref="AH340">
    <cfRule type="containsErrors" dxfId="1087" priority="1091">
      <formula>ISERROR(AH340)</formula>
    </cfRule>
  </conditionalFormatting>
  <conditionalFormatting sqref="AK340">
    <cfRule type="containsErrors" dxfId="1086" priority="1090">
      <formula>ISERROR(AK340)</formula>
    </cfRule>
  </conditionalFormatting>
  <conditionalFormatting sqref="AQ343">
    <cfRule type="containsErrors" dxfId="1085" priority="1088">
      <formula>ISERROR(AQ343)</formula>
    </cfRule>
  </conditionalFormatting>
  <conditionalFormatting sqref="G343">
    <cfRule type="containsErrors" dxfId="1084" priority="1087">
      <formula>ISERROR(G343)</formula>
    </cfRule>
  </conditionalFormatting>
  <conditionalFormatting sqref="AN348">
    <cfRule type="containsErrors" dxfId="1083" priority="1061">
      <formula>ISERROR(AN348)</formula>
    </cfRule>
  </conditionalFormatting>
  <conditionalFormatting sqref="AN345:AN347 AN349">
    <cfRule type="containsErrors" dxfId="1082" priority="1074">
      <formula>ISERROR(AN345)</formula>
    </cfRule>
  </conditionalFormatting>
  <conditionalFormatting sqref="G345:G347 G349">
    <cfRule type="containsErrors" dxfId="1081" priority="1086">
      <formula>ISERROR(G345)</formula>
    </cfRule>
  </conditionalFormatting>
  <conditionalFormatting sqref="J345:J347 J349">
    <cfRule type="containsErrors" dxfId="1080" priority="1085">
      <formula>ISERROR(J345)</formula>
    </cfRule>
  </conditionalFormatting>
  <conditionalFormatting sqref="M345:M347 M349">
    <cfRule type="containsErrors" dxfId="1079" priority="1084">
      <formula>ISERROR(M345)</formula>
    </cfRule>
  </conditionalFormatting>
  <conditionalFormatting sqref="P345:P347 P349">
    <cfRule type="containsErrors" dxfId="1078" priority="1083">
      <formula>ISERROR(P345)</formula>
    </cfRule>
  </conditionalFormatting>
  <conditionalFormatting sqref="S345:S347 S349">
    <cfRule type="containsErrors" dxfId="1077" priority="1082">
      <formula>ISERROR(S345)</formula>
    </cfRule>
  </conditionalFormatting>
  <conditionalFormatting sqref="V345:V347 V349">
    <cfRule type="containsErrors" dxfId="1076" priority="1081">
      <formula>ISERROR(V345)</formula>
    </cfRule>
  </conditionalFormatting>
  <conditionalFormatting sqref="Y345:Y347 Y349">
    <cfRule type="containsErrors" dxfId="1075" priority="1080">
      <formula>ISERROR(Y345)</formula>
    </cfRule>
  </conditionalFormatting>
  <conditionalFormatting sqref="AQ345:AQ347 AQ349">
    <cfRule type="containsErrors" dxfId="1074" priority="1079">
      <formula>ISERROR(AQ345)</formula>
    </cfRule>
  </conditionalFormatting>
  <conditionalFormatting sqref="AB345:AB347 AB349">
    <cfRule type="containsErrors" dxfId="1073" priority="1078">
      <formula>ISERROR(AB345)</formula>
    </cfRule>
  </conditionalFormatting>
  <conditionalFormatting sqref="AE345:AE347 AE349">
    <cfRule type="containsErrors" dxfId="1072" priority="1077">
      <formula>ISERROR(AE345)</formula>
    </cfRule>
  </conditionalFormatting>
  <conditionalFormatting sqref="AH345:AH347 AH349">
    <cfRule type="containsErrors" dxfId="1071" priority="1076">
      <formula>ISERROR(AH345)</formula>
    </cfRule>
  </conditionalFormatting>
  <conditionalFormatting sqref="AK345:AK347 AK349">
    <cfRule type="containsErrors" dxfId="1070" priority="1075">
      <formula>ISERROR(AK345)</formula>
    </cfRule>
  </conditionalFormatting>
  <conditionalFormatting sqref="AQ348">
    <cfRule type="containsErrors" dxfId="1069" priority="1073">
      <formula>ISERROR(AQ348)</formula>
    </cfRule>
  </conditionalFormatting>
  <conditionalFormatting sqref="G348">
    <cfRule type="containsErrors" dxfId="1068" priority="1072">
      <formula>ISERROR(G348)</formula>
    </cfRule>
  </conditionalFormatting>
  <conditionalFormatting sqref="J348">
    <cfRule type="containsErrors" dxfId="1067" priority="1071">
      <formula>ISERROR(J348)</formula>
    </cfRule>
  </conditionalFormatting>
  <conditionalFormatting sqref="M348">
    <cfRule type="containsErrors" dxfId="1066" priority="1070">
      <formula>ISERROR(M348)</formula>
    </cfRule>
  </conditionalFormatting>
  <conditionalFormatting sqref="P348">
    <cfRule type="containsErrors" dxfId="1065" priority="1069">
      <formula>ISERROR(P348)</formula>
    </cfRule>
  </conditionalFormatting>
  <conditionalFormatting sqref="S348">
    <cfRule type="containsErrors" dxfId="1064" priority="1068">
      <formula>ISERROR(S348)</formula>
    </cfRule>
  </conditionalFormatting>
  <conditionalFormatting sqref="V348">
    <cfRule type="containsErrors" dxfId="1063" priority="1067">
      <formula>ISERROR(V348)</formula>
    </cfRule>
  </conditionalFormatting>
  <conditionalFormatting sqref="Y348">
    <cfRule type="containsErrors" dxfId="1062" priority="1066">
      <formula>ISERROR(Y348)</formula>
    </cfRule>
  </conditionalFormatting>
  <conditionalFormatting sqref="AB348">
    <cfRule type="containsErrors" dxfId="1061" priority="1065">
      <formula>ISERROR(AB348)</formula>
    </cfRule>
  </conditionalFormatting>
  <conditionalFormatting sqref="AE348">
    <cfRule type="containsErrors" dxfId="1060" priority="1064">
      <formula>ISERROR(AE348)</formula>
    </cfRule>
  </conditionalFormatting>
  <conditionalFormatting sqref="AH348">
    <cfRule type="containsErrors" dxfId="1059" priority="1063">
      <formula>ISERROR(AH348)</formula>
    </cfRule>
  </conditionalFormatting>
  <conditionalFormatting sqref="AK348">
    <cfRule type="containsErrors" dxfId="1058" priority="1062">
      <formula>ISERROR(AK348)</formula>
    </cfRule>
  </conditionalFormatting>
  <conditionalFormatting sqref="AN408">
    <cfRule type="containsErrors" dxfId="1057" priority="1035">
      <formula>ISERROR(AN408)</formula>
    </cfRule>
  </conditionalFormatting>
  <conditionalFormatting sqref="AN405:AN407 AN409">
    <cfRule type="containsErrors" dxfId="1056" priority="1048">
      <formula>ISERROR(AN405)</formula>
    </cfRule>
  </conditionalFormatting>
  <conditionalFormatting sqref="G405:G407 G409">
    <cfRule type="containsErrors" dxfId="1055" priority="1060">
      <formula>ISERROR(G405)</formula>
    </cfRule>
  </conditionalFormatting>
  <conditionalFormatting sqref="J405:J407 J409">
    <cfRule type="containsErrors" dxfId="1054" priority="1059">
      <formula>ISERROR(J405)</formula>
    </cfRule>
  </conditionalFormatting>
  <conditionalFormatting sqref="M405:M407 M409">
    <cfRule type="containsErrors" dxfId="1053" priority="1058">
      <formula>ISERROR(M405)</formula>
    </cfRule>
  </conditionalFormatting>
  <conditionalFormatting sqref="P405:P407 P409">
    <cfRule type="containsErrors" dxfId="1052" priority="1057">
      <formula>ISERROR(P405)</formula>
    </cfRule>
  </conditionalFormatting>
  <conditionalFormatting sqref="S405:S407 S409">
    <cfRule type="containsErrors" dxfId="1051" priority="1056">
      <formula>ISERROR(S405)</formula>
    </cfRule>
  </conditionalFormatting>
  <conditionalFormatting sqref="V405:V407 V409">
    <cfRule type="containsErrors" dxfId="1050" priority="1055">
      <formula>ISERROR(V405)</formula>
    </cfRule>
  </conditionalFormatting>
  <conditionalFormatting sqref="Y405:Y407 Y409">
    <cfRule type="containsErrors" dxfId="1049" priority="1054">
      <formula>ISERROR(Y405)</formula>
    </cfRule>
  </conditionalFormatting>
  <conditionalFormatting sqref="AQ405:AQ407 AQ409">
    <cfRule type="containsErrors" dxfId="1048" priority="1053">
      <formula>ISERROR(AQ405)</formula>
    </cfRule>
  </conditionalFormatting>
  <conditionalFormatting sqref="AB405:AB407 AB409">
    <cfRule type="containsErrors" dxfId="1047" priority="1052">
      <formula>ISERROR(AB405)</formula>
    </cfRule>
  </conditionalFormatting>
  <conditionalFormatting sqref="AE405:AE407 AE409">
    <cfRule type="containsErrors" dxfId="1046" priority="1051">
      <formula>ISERROR(AE405)</formula>
    </cfRule>
  </conditionalFormatting>
  <conditionalFormatting sqref="AH405:AH407 AH409">
    <cfRule type="containsErrors" dxfId="1045" priority="1050">
      <formula>ISERROR(AH405)</formula>
    </cfRule>
  </conditionalFormatting>
  <conditionalFormatting sqref="AK405:AK407 AK409">
    <cfRule type="containsErrors" dxfId="1044" priority="1049">
      <formula>ISERROR(AK405)</formula>
    </cfRule>
  </conditionalFormatting>
  <conditionalFormatting sqref="AQ408">
    <cfRule type="containsErrors" dxfId="1043" priority="1047">
      <formula>ISERROR(AQ408)</formula>
    </cfRule>
  </conditionalFormatting>
  <conditionalFormatting sqref="G408">
    <cfRule type="containsErrors" dxfId="1042" priority="1046">
      <formula>ISERROR(G408)</formula>
    </cfRule>
  </conditionalFormatting>
  <conditionalFormatting sqref="J408">
    <cfRule type="containsErrors" dxfId="1041" priority="1045">
      <formula>ISERROR(J408)</formula>
    </cfRule>
  </conditionalFormatting>
  <conditionalFormatting sqref="M408">
    <cfRule type="containsErrors" dxfId="1040" priority="1044">
      <formula>ISERROR(M408)</formula>
    </cfRule>
  </conditionalFormatting>
  <conditionalFormatting sqref="P408">
    <cfRule type="containsErrors" dxfId="1039" priority="1043">
      <formula>ISERROR(P408)</formula>
    </cfRule>
  </conditionalFormatting>
  <conditionalFormatting sqref="S408">
    <cfRule type="containsErrors" dxfId="1038" priority="1042">
      <formula>ISERROR(S408)</formula>
    </cfRule>
  </conditionalFormatting>
  <conditionalFormatting sqref="V408">
    <cfRule type="containsErrors" dxfId="1037" priority="1041">
      <formula>ISERROR(V408)</formula>
    </cfRule>
  </conditionalFormatting>
  <conditionalFormatting sqref="Y408">
    <cfRule type="containsErrors" dxfId="1036" priority="1040">
      <formula>ISERROR(Y408)</formula>
    </cfRule>
  </conditionalFormatting>
  <conditionalFormatting sqref="AB408">
    <cfRule type="containsErrors" dxfId="1035" priority="1039">
      <formula>ISERROR(AB408)</formula>
    </cfRule>
  </conditionalFormatting>
  <conditionalFormatting sqref="AE408">
    <cfRule type="containsErrors" dxfId="1034" priority="1038">
      <formula>ISERROR(AE408)</formula>
    </cfRule>
  </conditionalFormatting>
  <conditionalFormatting sqref="AH408">
    <cfRule type="containsErrors" dxfId="1033" priority="1037">
      <formula>ISERROR(AH408)</formula>
    </cfRule>
  </conditionalFormatting>
  <conditionalFormatting sqref="AK408">
    <cfRule type="containsErrors" dxfId="1032" priority="1036">
      <formula>ISERROR(AK408)</formula>
    </cfRule>
  </conditionalFormatting>
  <conditionalFormatting sqref="AN337">
    <cfRule type="containsErrors" dxfId="1031" priority="1024">
      <formula>ISERROR(AN337)</formula>
    </cfRule>
  </conditionalFormatting>
  <conditionalFormatting sqref="J337">
    <cfRule type="containsErrors" dxfId="1030" priority="1034">
      <formula>ISERROR(J337)</formula>
    </cfRule>
  </conditionalFormatting>
  <conditionalFormatting sqref="M337">
    <cfRule type="containsErrors" dxfId="1029" priority="1033">
      <formula>ISERROR(M337)</formula>
    </cfRule>
  </conditionalFormatting>
  <conditionalFormatting sqref="P337">
    <cfRule type="containsErrors" dxfId="1028" priority="1032">
      <formula>ISERROR(P337)</formula>
    </cfRule>
  </conditionalFormatting>
  <conditionalFormatting sqref="S337">
    <cfRule type="containsErrors" dxfId="1027" priority="1031">
      <formula>ISERROR(S337)</formula>
    </cfRule>
  </conditionalFormatting>
  <conditionalFormatting sqref="V337">
    <cfRule type="containsErrors" dxfId="1026" priority="1030">
      <formula>ISERROR(V337)</formula>
    </cfRule>
  </conditionalFormatting>
  <conditionalFormatting sqref="Y337">
    <cfRule type="containsErrors" dxfId="1025" priority="1029">
      <formula>ISERROR(Y337)</formula>
    </cfRule>
  </conditionalFormatting>
  <conditionalFormatting sqref="AB337">
    <cfRule type="containsErrors" dxfId="1024" priority="1028">
      <formula>ISERROR(AB337)</formula>
    </cfRule>
  </conditionalFormatting>
  <conditionalFormatting sqref="AE337">
    <cfRule type="containsErrors" dxfId="1023" priority="1027">
      <formula>ISERROR(AE337)</formula>
    </cfRule>
  </conditionalFormatting>
  <conditionalFormatting sqref="AH337">
    <cfRule type="containsErrors" dxfId="1022" priority="1026">
      <formula>ISERROR(AH337)</formula>
    </cfRule>
  </conditionalFormatting>
  <conditionalFormatting sqref="AK337">
    <cfRule type="containsErrors" dxfId="1021" priority="1025">
      <formula>ISERROR(AK337)</formula>
    </cfRule>
  </conditionalFormatting>
  <conditionalFormatting sqref="AN338">
    <cfRule type="containsErrors" dxfId="1020" priority="1013">
      <formula>ISERROR(AN338)</formula>
    </cfRule>
  </conditionalFormatting>
  <conditionalFormatting sqref="J338">
    <cfRule type="containsErrors" dxfId="1019" priority="1023">
      <formula>ISERROR(J338)</formula>
    </cfRule>
  </conditionalFormatting>
  <conditionalFormatting sqref="M338">
    <cfRule type="containsErrors" dxfId="1018" priority="1022">
      <formula>ISERROR(M338)</formula>
    </cfRule>
  </conditionalFormatting>
  <conditionalFormatting sqref="P338">
    <cfRule type="containsErrors" dxfId="1017" priority="1021">
      <formula>ISERROR(P338)</formula>
    </cfRule>
  </conditionalFormatting>
  <conditionalFormatting sqref="S338">
    <cfRule type="containsErrors" dxfId="1016" priority="1020">
      <formula>ISERROR(S338)</formula>
    </cfRule>
  </conditionalFormatting>
  <conditionalFormatting sqref="V338">
    <cfRule type="containsErrors" dxfId="1015" priority="1019">
      <formula>ISERROR(V338)</formula>
    </cfRule>
  </conditionalFormatting>
  <conditionalFormatting sqref="Y338">
    <cfRule type="containsErrors" dxfId="1014" priority="1018">
      <formula>ISERROR(Y338)</formula>
    </cfRule>
  </conditionalFormatting>
  <conditionalFormatting sqref="AB338">
    <cfRule type="containsErrors" dxfId="1013" priority="1017">
      <formula>ISERROR(AB338)</formula>
    </cfRule>
  </conditionalFormatting>
  <conditionalFormatting sqref="AE338">
    <cfRule type="containsErrors" dxfId="1012" priority="1016">
      <formula>ISERROR(AE338)</formula>
    </cfRule>
  </conditionalFormatting>
  <conditionalFormatting sqref="AH338">
    <cfRule type="containsErrors" dxfId="1011" priority="1015">
      <formula>ISERROR(AH338)</formula>
    </cfRule>
  </conditionalFormatting>
  <conditionalFormatting sqref="AK338">
    <cfRule type="containsErrors" dxfId="1010" priority="1014">
      <formula>ISERROR(AK338)</formula>
    </cfRule>
  </conditionalFormatting>
  <conditionalFormatting sqref="AN339">
    <cfRule type="containsErrors" dxfId="1009" priority="1002">
      <formula>ISERROR(AN339)</formula>
    </cfRule>
  </conditionalFormatting>
  <conditionalFormatting sqref="J339">
    <cfRule type="containsErrors" dxfId="1008" priority="1012">
      <formula>ISERROR(J339)</formula>
    </cfRule>
  </conditionalFormatting>
  <conditionalFormatting sqref="M339">
    <cfRule type="containsErrors" dxfId="1007" priority="1011">
      <formula>ISERROR(M339)</formula>
    </cfRule>
  </conditionalFormatting>
  <conditionalFormatting sqref="P339">
    <cfRule type="containsErrors" dxfId="1006" priority="1010">
      <formula>ISERROR(P339)</formula>
    </cfRule>
  </conditionalFormatting>
  <conditionalFormatting sqref="S339">
    <cfRule type="containsErrors" dxfId="1005" priority="1009">
      <formula>ISERROR(S339)</formula>
    </cfRule>
  </conditionalFormatting>
  <conditionalFormatting sqref="V339">
    <cfRule type="containsErrors" dxfId="1004" priority="1008">
      <formula>ISERROR(V339)</formula>
    </cfRule>
  </conditionalFormatting>
  <conditionalFormatting sqref="Y339">
    <cfRule type="containsErrors" dxfId="1003" priority="1007">
      <formula>ISERROR(Y339)</formula>
    </cfRule>
  </conditionalFormatting>
  <conditionalFormatting sqref="AB339">
    <cfRule type="containsErrors" dxfId="1002" priority="1006">
      <formula>ISERROR(AB339)</formula>
    </cfRule>
  </conditionalFormatting>
  <conditionalFormatting sqref="AE339">
    <cfRule type="containsErrors" dxfId="1001" priority="1005">
      <formula>ISERROR(AE339)</formula>
    </cfRule>
  </conditionalFormatting>
  <conditionalFormatting sqref="AH339">
    <cfRule type="containsErrors" dxfId="1000" priority="1004">
      <formula>ISERROR(AH339)</formula>
    </cfRule>
  </conditionalFormatting>
  <conditionalFormatting sqref="AK339">
    <cfRule type="containsErrors" dxfId="999" priority="1003">
      <formula>ISERROR(AK339)</formula>
    </cfRule>
  </conditionalFormatting>
  <conditionalFormatting sqref="AN341">
    <cfRule type="containsErrors" dxfId="998" priority="991">
      <formula>ISERROR(AN341)</formula>
    </cfRule>
  </conditionalFormatting>
  <conditionalFormatting sqref="J341">
    <cfRule type="containsErrors" dxfId="997" priority="1001">
      <formula>ISERROR(J341)</formula>
    </cfRule>
  </conditionalFormatting>
  <conditionalFormatting sqref="M341">
    <cfRule type="containsErrors" dxfId="996" priority="1000">
      <formula>ISERROR(M341)</formula>
    </cfRule>
  </conditionalFormatting>
  <conditionalFormatting sqref="P341">
    <cfRule type="containsErrors" dxfId="995" priority="999">
      <formula>ISERROR(P341)</formula>
    </cfRule>
  </conditionalFormatting>
  <conditionalFormatting sqref="S341">
    <cfRule type="containsErrors" dxfId="994" priority="998">
      <formula>ISERROR(S341)</formula>
    </cfRule>
  </conditionalFormatting>
  <conditionalFormatting sqref="V341">
    <cfRule type="containsErrors" dxfId="993" priority="997">
      <formula>ISERROR(V341)</formula>
    </cfRule>
  </conditionalFormatting>
  <conditionalFormatting sqref="Y341">
    <cfRule type="containsErrors" dxfId="992" priority="996">
      <formula>ISERROR(Y341)</formula>
    </cfRule>
  </conditionalFormatting>
  <conditionalFormatting sqref="AB341">
    <cfRule type="containsErrors" dxfId="991" priority="995">
      <formula>ISERROR(AB341)</formula>
    </cfRule>
  </conditionalFormatting>
  <conditionalFormatting sqref="AE341">
    <cfRule type="containsErrors" dxfId="990" priority="994">
      <formula>ISERROR(AE341)</formula>
    </cfRule>
  </conditionalFormatting>
  <conditionalFormatting sqref="AH341">
    <cfRule type="containsErrors" dxfId="989" priority="993">
      <formula>ISERROR(AH341)</formula>
    </cfRule>
  </conditionalFormatting>
  <conditionalFormatting sqref="AK341">
    <cfRule type="containsErrors" dxfId="988" priority="992">
      <formula>ISERROR(AK341)</formula>
    </cfRule>
  </conditionalFormatting>
  <conditionalFormatting sqref="AN342">
    <cfRule type="containsErrors" dxfId="987" priority="980">
      <formula>ISERROR(AN342)</formula>
    </cfRule>
  </conditionalFormatting>
  <conditionalFormatting sqref="J342">
    <cfRule type="containsErrors" dxfId="986" priority="990">
      <formula>ISERROR(J342)</formula>
    </cfRule>
  </conditionalFormatting>
  <conditionalFormatting sqref="M342">
    <cfRule type="containsErrors" dxfId="985" priority="989">
      <formula>ISERROR(M342)</formula>
    </cfRule>
  </conditionalFormatting>
  <conditionalFormatting sqref="P342">
    <cfRule type="containsErrors" dxfId="984" priority="988">
      <formula>ISERROR(P342)</formula>
    </cfRule>
  </conditionalFormatting>
  <conditionalFormatting sqref="S342">
    <cfRule type="containsErrors" dxfId="983" priority="987">
      <formula>ISERROR(S342)</formula>
    </cfRule>
  </conditionalFormatting>
  <conditionalFormatting sqref="V342">
    <cfRule type="containsErrors" dxfId="982" priority="986">
      <formula>ISERROR(V342)</formula>
    </cfRule>
  </conditionalFormatting>
  <conditionalFormatting sqref="Y342">
    <cfRule type="containsErrors" dxfId="981" priority="985">
      <formula>ISERROR(Y342)</formula>
    </cfRule>
  </conditionalFormatting>
  <conditionalFormatting sqref="AB342">
    <cfRule type="containsErrors" dxfId="980" priority="984">
      <formula>ISERROR(AB342)</formula>
    </cfRule>
  </conditionalFormatting>
  <conditionalFormatting sqref="AE342">
    <cfRule type="containsErrors" dxfId="979" priority="983">
      <formula>ISERROR(AE342)</formula>
    </cfRule>
  </conditionalFormatting>
  <conditionalFormatting sqref="AH342">
    <cfRule type="containsErrors" dxfId="978" priority="982">
      <formula>ISERROR(AH342)</formula>
    </cfRule>
  </conditionalFormatting>
  <conditionalFormatting sqref="AK342">
    <cfRule type="containsErrors" dxfId="977" priority="981">
      <formula>ISERROR(AK342)</formula>
    </cfRule>
  </conditionalFormatting>
  <conditionalFormatting sqref="AN343">
    <cfRule type="containsErrors" dxfId="976" priority="969">
      <formula>ISERROR(AN343)</formula>
    </cfRule>
  </conditionalFormatting>
  <conditionalFormatting sqref="J343">
    <cfRule type="containsErrors" dxfId="975" priority="979">
      <formula>ISERROR(J343)</formula>
    </cfRule>
  </conditionalFormatting>
  <conditionalFormatting sqref="M343">
    <cfRule type="containsErrors" dxfId="974" priority="978">
      <formula>ISERROR(M343)</formula>
    </cfRule>
  </conditionalFormatting>
  <conditionalFormatting sqref="P343">
    <cfRule type="containsErrors" dxfId="973" priority="977">
      <formula>ISERROR(P343)</formula>
    </cfRule>
  </conditionalFormatting>
  <conditionalFormatting sqref="S343">
    <cfRule type="containsErrors" dxfId="972" priority="976">
      <formula>ISERROR(S343)</formula>
    </cfRule>
  </conditionalFormatting>
  <conditionalFormatting sqref="V343">
    <cfRule type="containsErrors" dxfId="971" priority="975">
      <formula>ISERROR(V343)</formula>
    </cfRule>
  </conditionalFormatting>
  <conditionalFormatting sqref="Y343">
    <cfRule type="containsErrors" dxfId="970" priority="974">
      <formula>ISERROR(Y343)</formula>
    </cfRule>
  </conditionalFormatting>
  <conditionalFormatting sqref="AB343">
    <cfRule type="containsErrors" dxfId="969" priority="973">
      <formula>ISERROR(AB343)</formula>
    </cfRule>
  </conditionalFormatting>
  <conditionalFormatting sqref="AE343">
    <cfRule type="containsErrors" dxfId="968" priority="972">
      <formula>ISERROR(AE343)</formula>
    </cfRule>
  </conditionalFormatting>
  <conditionalFormatting sqref="AH343">
    <cfRule type="containsErrors" dxfId="967" priority="971">
      <formula>ISERROR(AH343)</formula>
    </cfRule>
  </conditionalFormatting>
  <conditionalFormatting sqref="AK343">
    <cfRule type="containsErrors" dxfId="966" priority="970">
      <formula>ISERROR(AK343)</formula>
    </cfRule>
  </conditionalFormatting>
  <conditionalFormatting sqref="AN344">
    <cfRule type="containsErrors" dxfId="965" priority="958">
      <formula>ISERROR(AN344)</formula>
    </cfRule>
  </conditionalFormatting>
  <conditionalFormatting sqref="J344">
    <cfRule type="containsErrors" dxfId="964" priority="968">
      <formula>ISERROR(J344)</formula>
    </cfRule>
  </conditionalFormatting>
  <conditionalFormatting sqref="M344">
    <cfRule type="containsErrors" dxfId="963" priority="967">
      <formula>ISERROR(M344)</formula>
    </cfRule>
  </conditionalFormatting>
  <conditionalFormatting sqref="P344">
    <cfRule type="containsErrors" dxfId="962" priority="966">
      <formula>ISERROR(P344)</formula>
    </cfRule>
  </conditionalFormatting>
  <conditionalFormatting sqref="S344">
    <cfRule type="containsErrors" dxfId="961" priority="965">
      <formula>ISERROR(S344)</formula>
    </cfRule>
  </conditionalFormatting>
  <conditionalFormatting sqref="V344">
    <cfRule type="containsErrors" dxfId="960" priority="964">
      <formula>ISERROR(V344)</formula>
    </cfRule>
  </conditionalFormatting>
  <conditionalFormatting sqref="Y344">
    <cfRule type="containsErrors" dxfId="959" priority="963">
      <formula>ISERROR(Y344)</formula>
    </cfRule>
  </conditionalFormatting>
  <conditionalFormatting sqref="AB344">
    <cfRule type="containsErrors" dxfId="958" priority="962">
      <formula>ISERROR(AB344)</formula>
    </cfRule>
  </conditionalFormatting>
  <conditionalFormatting sqref="AE344">
    <cfRule type="containsErrors" dxfId="957" priority="961">
      <formula>ISERROR(AE344)</formula>
    </cfRule>
  </conditionalFormatting>
  <conditionalFormatting sqref="AH344">
    <cfRule type="containsErrors" dxfId="956" priority="960">
      <formula>ISERROR(AH344)</formula>
    </cfRule>
  </conditionalFormatting>
  <conditionalFormatting sqref="AK344">
    <cfRule type="containsErrors" dxfId="955" priority="959">
      <formula>ISERROR(AK344)</formula>
    </cfRule>
  </conditionalFormatting>
  <conditionalFormatting sqref="AN351">
    <cfRule type="containsErrors" dxfId="954" priority="947">
      <formula>ISERROR(AN351)</formula>
    </cfRule>
  </conditionalFormatting>
  <conditionalFormatting sqref="J351">
    <cfRule type="containsErrors" dxfId="953" priority="957">
      <formula>ISERROR(J351)</formula>
    </cfRule>
  </conditionalFormatting>
  <conditionalFormatting sqref="M351">
    <cfRule type="containsErrors" dxfId="952" priority="956">
      <formula>ISERROR(M351)</formula>
    </cfRule>
  </conditionalFormatting>
  <conditionalFormatting sqref="P351">
    <cfRule type="containsErrors" dxfId="951" priority="955">
      <formula>ISERROR(P351)</formula>
    </cfRule>
  </conditionalFormatting>
  <conditionalFormatting sqref="S351">
    <cfRule type="containsErrors" dxfId="950" priority="954">
      <formula>ISERROR(S351)</formula>
    </cfRule>
  </conditionalFormatting>
  <conditionalFormatting sqref="V351">
    <cfRule type="containsErrors" dxfId="949" priority="953">
      <formula>ISERROR(V351)</formula>
    </cfRule>
  </conditionalFormatting>
  <conditionalFormatting sqref="Y351">
    <cfRule type="containsErrors" dxfId="948" priority="952">
      <formula>ISERROR(Y351)</formula>
    </cfRule>
  </conditionalFormatting>
  <conditionalFormatting sqref="AB351">
    <cfRule type="containsErrors" dxfId="947" priority="951">
      <formula>ISERROR(AB351)</formula>
    </cfRule>
  </conditionalFormatting>
  <conditionalFormatting sqref="AE351">
    <cfRule type="containsErrors" dxfId="946" priority="950">
      <formula>ISERROR(AE351)</formula>
    </cfRule>
  </conditionalFormatting>
  <conditionalFormatting sqref="AH351">
    <cfRule type="containsErrors" dxfId="945" priority="949">
      <formula>ISERROR(AH351)</formula>
    </cfRule>
  </conditionalFormatting>
  <conditionalFormatting sqref="AK351">
    <cfRule type="containsErrors" dxfId="944" priority="948">
      <formula>ISERROR(AK351)</formula>
    </cfRule>
  </conditionalFormatting>
  <conditionalFormatting sqref="AN352">
    <cfRule type="containsErrors" dxfId="943" priority="936">
      <formula>ISERROR(AN352)</formula>
    </cfRule>
  </conditionalFormatting>
  <conditionalFormatting sqref="J352">
    <cfRule type="containsErrors" dxfId="942" priority="946">
      <formula>ISERROR(J352)</formula>
    </cfRule>
  </conditionalFormatting>
  <conditionalFormatting sqref="M352">
    <cfRule type="containsErrors" dxfId="941" priority="945">
      <formula>ISERROR(M352)</formula>
    </cfRule>
  </conditionalFormatting>
  <conditionalFormatting sqref="P352">
    <cfRule type="containsErrors" dxfId="940" priority="944">
      <formula>ISERROR(P352)</formula>
    </cfRule>
  </conditionalFormatting>
  <conditionalFormatting sqref="S352">
    <cfRule type="containsErrors" dxfId="939" priority="943">
      <formula>ISERROR(S352)</formula>
    </cfRule>
  </conditionalFormatting>
  <conditionalFormatting sqref="V352">
    <cfRule type="containsErrors" dxfId="938" priority="942">
      <formula>ISERROR(V352)</formula>
    </cfRule>
  </conditionalFormatting>
  <conditionalFormatting sqref="Y352">
    <cfRule type="containsErrors" dxfId="937" priority="941">
      <formula>ISERROR(Y352)</formula>
    </cfRule>
  </conditionalFormatting>
  <conditionalFormatting sqref="AB352">
    <cfRule type="containsErrors" dxfId="936" priority="940">
      <formula>ISERROR(AB352)</formula>
    </cfRule>
  </conditionalFormatting>
  <conditionalFormatting sqref="AE352">
    <cfRule type="containsErrors" dxfId="935" priority="939">
      <formula>ISERROR(AE352)</formula>
    </cfRule>
  </conditionalFormatting>
  <conditionalFormatting sqref="AH352">
    <cfRule type="containsErrors" dxfId="934" priority="938">
      <formula>ISERROR(AH352)</formula>
    </cfRule>
  </conditionalFormatting>
  <conditionalFormatting sqref="AK352">
    <cfRule type="containsErrors" dxfId="933" priority="937">
      <formula>ISERROR(AK352)</formula>
    </cfRule>
  </conditionalFormatting>
  <conditionalFormatting sqref="AN353">
    <cfRule type="containsErrors" dxfId="932" priority="925">
      <formula>ISERROR(AN353)</formula>
    </cfRule>
  </conditionalFormatting>
  <conditionalFormatting sqref="J353">
    <cfRule type="containsErrors" dxfId="931" priority="935">
      <formula>ISERROR(J353)</formula>
    </cfRule>
  </conditionalFormatting>
  <conditionalFormatting sqref="M353">
    <cfRule type="containsErrors" dxfId="930" priority="934">
      <formula>ISERROR(M353)</formula>
    </cfRule>
  </conditionalFormatting>
  <conditionalFormatting sqref="P353">
    <cfRule type="containsErrors" dxfId="929" priority="933">
      <formula>ISERROR(P353)</formula>
    </cfRule>
  </conditionalFormatting>
  <conditionalFormatting sqref="S353">
    <cfRule type="containsErrors" dxfId="928" priority="932">
      <formula>ISERROR(S353)</formula>
    </cfRule>
  </conditionalFormatting>
  <conditionalFormatting sqref="V353">
    <cfRule type="containsErrors" dxfId="927" priority="931">
      <formula>ISERROR(V353)</formula>
    </cfRule>
  </conditionalFormatting>
  <conditionalFormatting sqref="Y353">
    <cfRule type="containsErrors" dxfId="926" priority="930">
      <formula>ISERROR(Y353)</formula>
    </cfRule>
  </conditionalFormatting>
  <conditionalFormatting sqref="AB353">
    <cfRule type="containsErrors" dxfId="925" priority="929">
      <formula>ISERROR(AB353)</formula>
    </cfRule>
  </conditionalFormatting>
  <conditionalFormatting sqref="AE353">
    <cfRule type="containsErrors" dxfId="924" priority="928">
      <formula>ISERROR(AE353)</formula>
    </cfRule>
  </conditionalFormatting>
  <conditionalFormatting sqref="AH353">
    <cfRule type="containsErrors" dxfId="923" priority="927">
      <formula>ISERROR(AH353)</formula>
    </cfRule>
  </conditionalFormatting>
  <conditionalFormatting sqref="AK353">
    <cfRule type="containsErrors" dxfId="922" priority="926">
      <formula>ISERROR(AK353)</formula>
    </cfRule>
  </conditionalFormatting>
  <conditionalFormatting sqref="AN354">
    <cfRule type="containsErrors" dxfId="921" priority="914">
      <formula>ISERROR(AN354)</formula>
    </cfRule>
  </conditionalFormatting>
  <conditionalFormatting sqref="J354">
    <cfRule type="containsErrors" dxfId="920" priority="924">
      <formula>ISERROR(J354)</formula>
    </cfRule>
  </conditionalFormatting>
  <conditionalFormatting sqref="M354">
    <cfRule type="containsErrors" dxfId="919" priority="923">
      <formula>ISERROR(M354)</formula>
    </cfRule>
  </conditionalFormatting>
  <conditionalFormatting sqref="P354">
    <cfRule type="containsErrors" dxfId="918" priority="922">
      <formula>ISERROR(P354)</formula>
    </cfRule>
  </conditionalFormatting>
  <conditionalFormatting sqref="S354">
    <cfRule type="containsErrors" dxfId="917" priority="921">
      <formula>ISERROR(S354)</formula>
    </cfRule>
  </conditionalFormatting>
  <conditionalFormatting sqref="V354">
    <cfRule type="containsErrors" dxfId="916" priority="920">
      <formula>ISERROR(V354)</formula>
    </cfRule>
  </conditionalFormatting>
  <conditionalFormatting sqref="Y354">
    <cfRule type="containsErrors" dxfId="915" priority="919">
      <formula>ISERROR(Y354)</formula>
    </cfRule>
  </conditionalFormatting>
  <conditionalFormatting sqref="AB354">
    <cfRule type="containsErrors" dxfId="914" priority="918">
      <formula>ISERROR(AB354)</formula>
    </cfRule>
  </conditionalFormatting>
  <conditionalFormatting sqref="AE354">
    <cfRule type="containsErrors" dxfId="913" priority="917">
      <formula>ISERROR(AE354)</formula>
    </cfRule>
  </conditionalFormatting>
  <conditionalFormatting sqref="AH354">
    <cfRule type="containsErrors" dxfId="912" priority="916">
      <formula>ISERROR(AH354)</formula>
    </cfRule>
  </conditionalFormatting>
  <conditionalFormatting sqref="AK354">
    <cfRule type="containsErrors" dxfId="911" priority="915">
      <formula>ISERROR(AK354)</formula>
    </cfRule>
  </conditionalFormatting>
  <conditionalFormatting sqref="AN356">
    <cfRule type="containsErrors" dxfId="910" priority="903">
      <formula>ISERROR(AN356)</formula>
    </cfRule>
  </conditionalFormatting>
  <conditionalFormatting sqref="J356">
    <cfRule type="containsErrors" dxfId="909" priority="913">
      <formula>ISERROR(J356)</formula>
    </cfRule>
  </conditionalFormatting>
  <conditionalFormatting sqref="M356">
    <cfRule type="containsErrors" dxfId="908" priority="912">
      <formula>ISERROR(M356)</formula>
    </cfRule>
  </conditionalFormatting>
  <conditionalFormatting sqref="P356">
    <cfRule type="containsErrors" dxfId="907" priority="911">
      <formula>ISERROR(P356)</formula>
    </cfRule>
  </conditionalFormatting>
  <conditionalFormatting sqref="S356">
    <cfRule type="containsErrors" dxfId="906" priority="910">
      <formula>ISERROR(S356)</formula>
    </cfRule>
  </conditionalFormatting>
  <conditionalFormatting sqref="V356">
    <cfRule type="containsErrors" dxfId="905" priority="909">
      <formula>ISERROR(V356)</formula>
    </cfRule>
  </conditionalFormatting>
  <conditionalFormatting sqref="Y356">
    <cfRule type="containsErrors" dxfId="904" priority="908">
      <formula>ISERROR(Y356)</formula>
    </cfRule>
  </conditionalFormatting>
  <conditionalFormatting sqref="AB356">
    <cfRule type="containsErrors" dxfId="903" priority="907">
      <formula>ISERROR(AB356)</formula>
    </cfRule>
  </conditionalFormatting>
  <conditionalFormatting sqref="AE356">
    <cfRule type="containsErrors" dxfId="902" priority="906">
      <formula>ISERROR(AE356)</formula>
    </cfRule>
  </conditionalFormatting>
  <conditionalFormatting sqref="AH356">
    <cfRule type="containsErrors" dxfId="901" priority="905">
      <formula>ISERROR(AH356)</formula>
    </cfRule>
  </conditionalFormatting>
  <conditionalFormatting sqref="AK356">
    <cfRule type="containsErrors" dxfId="900" priority="904">
      <formula>ISERROR(AK356)</formula>
    </cfRule>
  </conditionalFormatting>
  <conditionalFormatting sqref="AN357">
    <cfRule type="containsErrors" dxfId="899" priority="892">
      <formula>ISERROR(AN357)</formula>
    </cfRule>
  </conditionalFormatting>
  <conditionalFormatting sqref="J357">
    <cfRule type="containsErrors" dxfId="898" priority="902">
      <formula>ISERROR(J357)</formula>
    </cfRule>
  </conditionalFormatting>
  <conditionalFormatting sqref="M357">
    <cfRule type="containsErrors" dxfId="897" priority="901">
      <formula>ISERROR(M357)</formula>
    </cfRule>
  </conditionalFormatting>
  <conditionalFormatting sqref="P357">
    <cfRule type="containsErrors" dxfId="896" priority="900">
      <formula>ISERROR(P357)</formula>
    </cfRule>
  </conditionalFormatting>
  <conditionalFormatting sqref="S357">
    <cfRule type="containsErrors" dxfId="895" priority="899">
      <formula>ISERROR(S357)</formula>
    </cfRule>
  </conditionalFormatting>
  <conditionalFormatting sqref="V357">
    <cfRule type="containsErrors" dxfId="894" priority="898">
      <formula>ISERROR(V357)</formula>
    </cfRule>
  </conditionalFormatting>
  <conditionalFormatting sqref="Y357">
    <cfRule type="containsErrors" dxfId="893" priority="897">
      <formula>ISERROR(Y357)</formula>
    </cfRule>
  </conditionalFormatting>
  <conditionalFormatting sqref="AB357">
    <cfRule type="containsErrors" dxfId="892" priority="896">
      <formula>ISERROR(AB357)</formula>
    </cfRule>
  </conditionalFormatting>
  <conditionalFormatting sqref="AE357">
    <cfRule type="containsErrors" dxfId="891" priority="895">
      <formula>ISERROR(AE357)</formula>
    </cfRule>
  </conditionalFormatting>
  <conditionalFormatting sqref="AH357">
    <cfRule type="containsErrors" dxfId="890" priority="894">
      <formula>ISERROR(AH357)</formula>
    </cfRule>
  </conditionalFormatting>
  <conditionalFormatting sqref="AK357">
    <cfRule type="containsErrors" dxfId="889" priority="893">
      <formula>ISERROR(AK357)</formula>
    </cfRule>
  </conditionalFormatting>
  <conditionalFormatting sqref="AN358">
    <cfRule type="containsErrors" dxfId="888" priority="881">
      <formula>ISERROR(AN358)</formula>
    </cfRule>
  </conditionalFormatting>
  <conditionalFormatting sqref="J358">
    <cfRule type="containsErrors" dxfId="887" priority="891">
      <formula>ISERROR(J358)</formula>
    </cfRule>
  </conditionalFormatting>
  <conditionalFormatting sqref="M358">
    <cfRule type="containsErrors" dxfId="886" priority="890">
      <formula>ISERROR(M358)</formula>
    </cfRule>
  </conditionalFormatting>
  <conditionalFormatting sqref="P358">
    <cfRule type="containsErrors" dxfId="885" priority="889">
      <formula>ISERROR(P358)</formula>
    </cfRule>
  </conditionalFormatting>
  <conditionalFormatting sqref="S358">
    <cfRule type="containsErrors" dxfId="884" priority="888">
      <formula>ISERROR(S358)</formula>
    </cfRule>
  </conditionalFormatting>
  <conditionalFormatting sqref="V358">
    <cfRule type="containsErrors" dxfId="883" priority="887">
      <formula>ISERROR(V358)</formula>
    </cfRule>
  </conditionalFormatting>
  <conditionalFormatting sqref="Y358">
    <cfRule type="containsErrors" dxfId="882" priority="886">
      <formula>ISERROR(Y358)</formula>
    </cfRule>
  </conditionalFormatting>
  <conditionalFormatting sqref="AB358">
    <cfRule type="containsErrors" dxfId="881" priority="885">
      <formula>ISERROR(AB358)</formula>
    </cfRule>
  </conditionalFormatting>
  <conditionalFormatting sqref="AE358">
    <cfRule type="containsErrors" dxfId="880" priority="884">
      <formula>ISERROR(AE358)</formula>
    </cfRule>
  </conditionalFormatting>
  <conditionalFormatting sqref="AH358">
    <cfRule type="containsErrors" dxfId="879" priority="883">
      <formula>ISERROR(AH358)</formula>
    </cfRule>
  </conditionalFormatting>
  <conditionalFormatting sqref="AK358">
    <cfRule type="containsErrors" dxfId="878" priority="882">
      <formula>ISERROR(AK358)</formula>
    </cfRule>
  </conditionalFormatting>
  <conditionalFormatting sqref="AN359">
    <cfRule type="containsErrors" dxfId="877" priority="870">
      <formula>ISERROR(AN359)</formula>
    </cfRule>
  </conditionalFormatting>
  <conditionalFormatting sqref="J359">
    <cfRule type="containsErrors" dxfId="876" priority="880">
      <formula>ISERROR(J359)</formula>
    </cfRule>
  </conditionalFormatting>
  <conditionalFormatting sqref="M359">
    <cfRule type="containsErrors" dxfId="875" priority="879">
      <formula>ISERROR(M359)</formula>
    </cfRule>
  </conditionalFormatting>
  <conditionalFormatting sqref="P359">
    <cfRule type="containsErrors" dxfId="874" priority="878">
      <formula>ISERROR(P359)</formula>
    </cfRule>
  </conditionalFormatting>
  <conditionalFormatting sqref="S359">
    <cfRule type="containsErrors" dxfId="873" priority="877">
      <formula>ISERROR(S359)</formula>
    </cfRule>
  </conditionalFormatting>
  <conditionalFormatting sqref="V359">
    <cfRule type="containsErrors" dxfId="872" priority="876">
      <formula>ISERROR(V359)</formula>
    </cfRule>
  </conditionalFormatting>
  <conditionalFormatting sqref="Y359">
    <cfRule type="containsErrors" dxfId="871" priority="875">
      <formula>ISERROR(Y359)</formula>
    </cfRule>
  </conditionalFormatting>
  <conditionalFormatting sqref="AB359">
    <cfRule type="containsErrors" dxfId="870" priority="874">
      <formula>ISERROR(AB359)</formula>
    </cfRule>
  </conditionalFormatting>
  <conditionalFormatting sqref="AE359">
    <cfRule type="containsErrors" dxfId="869" priority="873">
      <formula>ISERROR(AE359)</formula>
    </cfRule>
  </conditionalFormatting>
  <conditionalFormatting sqref="AH359">
    <cfRule type="containsErrors" dxfId="868" priority="872">
      <formula>ISERROR(AH359)</formula>
    </cfRule>
  </conditionalFormatting>
  <conditionalFormatting sqref="AK359">
    <cfRule type="containsErrors" dxfId="867" priority="871">
      <formula>ISERROR(AK359)</formula>
    </cfRule>
  </conditionalFormatting>
  <conditionalFormatting sqref="AN361">
    <cfRule type="containsErrors" dxfId="866" priority="859">
      <formula>ISERROR(AN361)</formula>
    </cfRule>
  </conditionalFormatting>
  <conditionalFormatting sqref="J361">
    <cfRule type="containsErrors" dxfId="865" priority="869">
      <formula>ISERROR(J361)</formula>
    </cfRule>
  </conditionalFormatting>
  <conditionalFormatting sqref="M361">
    <cfRule type="containsErrors" dxfId="864" priority="868">
      <formula>ISERROR(M361)</formula>
    </cfRule>
  </conditionalFormatting>
  <conditionalFormatting sqref="P361">
    <cfRule type="containsErrors" dxfId="863" priority="867">
      <formula>ISERROR(P361)</formula>
    </cfRule>
  </conditionalFormatting>
  <conditionalFormatting sqref="S361">
    <cfRule type="containsErrors" dxfId="862" priority="866">
      <formula>ISERROR(S361)</formula>
    </cfRule>
  </conditionalFormatting>
  <conditionalFormatting sqref="V361">
    <cfRule type="containsErrors" dxfId="861" priority="865">
      <formula>ISERROR(V361)</formula>
    </cfRule>
  </conditionalFormatting>
  <conditionalFormatting sqref="Y361">
    <cfRule type="containsErrors" dxfId="860" priority="864">
      <formula>ISERROR(Y361)</formula>
    </cfRule>
  </conditionalFormatting>
  <conditionalFormatting sqref="AB361">
    <cfRule type="containsErrors" dxfId="859" priority="863">
      <formula>ISERROR(AB361)</formula>
    </cfRule>
  </conditionalFormatting>
  <conditionalFormatting sqref="AE361">
    <cfRule type="containsErrors" dxfId="858" priority="862">
      <formula>ISERROR(AE361)</formula>
    </cfRule>
  </conditionalFormatting>
  <conditionalFormatting sqref="AH361">
    <cfRule type="containsErrors" dxfId="857" priority="861">
      <formula>ISERROR(AH361)</formula>
    </cfRule>
  </conditionalFormatting>
  <conditionalFormatting sqref="AK361">
    <cfRule type="containsErrors" dxfId="856" priority="860">
      <formula>ISERROR(AK361)</formula>
    </cfRule>
  </conditionalFormatting>
  <conditionalFormatting sqref="AN362">
    <cfRule type="containsErrors" dxfId="855" priority="848">
      <formula>ISERROR(AN362)</formula>
    </cfRule>
  </conditionalFormatting>
  <conditionalFormatting sqref="J362">
    <cfRule type="containsErrors" dxfId="854" priority="858">
      <formula>ISERROR(J362)</formula>
    </cfRule>
  </conditionalFormatting>
  <conditionalFormatting sqref="M362">
    <cfRule type="containsErrors" dxfId="853" priority="857">
      <formula>ISERROR(M362)</formula>
    </cfRule>
  </conditionalFormatting>
  <conditionalFormatting sqref="P362">
    <cfRule type="containsErrors" dxfId="852" priority="856">
      <formula>ISERROR(P362)</formula>
    </cfRule>
  </conditionalFormatting>
  <conditionalFormatting sqref="S362">
    <cfRule type="containsErrors" dxfId="851" priority="855">
      <formula>ISERROR(S362)</formula>
    </cfRule>
  </conditionalFormatting>
  <conditionalFormatting sqref="V362">
    <cfRule type="containsErrors" dxfId="850" priority="854">
      <formula>ISERROR(V362)</formula>
    </cfRule>
  </conditionalFormatting>
  <conditionalFormatting sqref="Y362">
    <cfRule type="containsErrors" dxfId="849" priority="853">
      <formula>ISERROR(Y362)</formula>
    </cfRule>
  </conditionalFormatting>
  <conditionalFormatting sqref="AB362">
    <cfRule type="containsErrors" dxfId="848" priority="852">
      <formula>ISERROR(AB362)</formula>
    </cfRule>
  </conditionalFormatting>
  <conditionalFormatting sqref="AE362">
    <cfRule type="containsErrors" dxfId="847" priority="851">
      <formula>ISERROR(AE362)</formula>
    </cfRule>
  </conditionalFormatting>
  <conditionalFormatting sqref="AH362">
    <cfRule type="containsErrors" dxfId="846" priority="850">
      <formula>ISERROR(AH362)</formula>
    </cfRule>
  </conditionalFormatting>
  <conditionalFormatting sqref="AK362">
    <cfRule type="containsErrors" dxfId="845" priority="849">
      <formula>ISERROR(AK362)</formula>
    </cfRule>
  </conditionalFormatting>
  <conditionalFormatting sqref="AN363">
    <cfRule type="containsErrors" dxfId="844" priority="837">
      <formula>ISERROR(AN363)</formula>
    </cfRule>
  </conditionalFormatting>
  <conditionalFormatting sqref="J363">
    <cfRule type="containsErrors" dxfId="843" priority="847">
      <formula>ISERROR(J363)</formula>
    </cfRule>
  </conditionalFormatting>
  <conditionalFormatting sqref="M363">
    <cfRule type="containsErrors" dxfId="842" priority="846">
      <formula>ISERROR(M363)</formula>
    </cfRule>
  </conditionalFormatting>
  <conditionalFormatting sqref="P363">
    <cfRule type="containsErrors" dxfId="841" priority="845">
      <formula>ISERROR(P363)</formula>
    </cfRule>
  </conditionalFormatting>
  <conditionalFormatting sqref="S363">
    <cfRule type="containsErrors" dxfId="840" priority="844">
      <formula>ISERROR(S363)</formula>
    </cfRule>
  </conditionalFormatting>
  <conditionalFormatting sqref="V363">
    <cfRule type="containsErrors" dxfId="839" priority="843">
      <formula>ISERROR(V363)</formula>
    </cfRule>
  </conditionalFormatting>
  <conditionalFormatting sqref="Y363">
    <cfRule type="containsErrors" dxfId="838" priority="842">
      <formula>ISERROR(Y363)</formula>
    </cfRule>
  </conditionalFormatting>
  <conditionalFormatting sqref="AB363">
    <cfRule type="containsErrors" dxfId="837" priority="841">
      <formula>ISERROR(AB363)</formula>
    </cfRule>
  </conditionalFormatting>
  <conditionalFormatting sqref="AE363">
    <cfRule type="containsErrors" dxfId="836" priority="840">
      <formula>ISERROR(AE363)</formula>
    </cfRule>
  </conditionalFormatting>
  <conditionalFormatting sqref="AH363">
    <cfRule type="containsErrors" dxfId="835" priority="839">
      <formula>ISERROR(AH363)</formula>
    </cfRule>
  </conditionalFormatting>
  <conditionalFormatting sqref="AK363">
    <cfRule type="containsErrors" dxfId="834" priority="838">
      <formula>ISERROR(AK363)</formula>
    </cfRule>
  </conditionalFormatting>
  <conditionalFormatting sqref="AN364">
    <cfRule type="containsErrors" dxfId="833" priority="826">
      <formula>ISERROR(AN364)</formula>
    </cfRule>
  </conditionalFormatting>
  <conditionalFormatting sqref="J364">
    <cfRule type="containsErrors" dxfId="832" priority="836">
      <formula>ISERROR(J364)</formula>
    </cfRule>
  </conditionalFormatting>
  <conditionalFormatting sqref="M364">
    <cfRule type="containsErrors" dxfId="831" priority="835">
      <formula>ISERROR(M364)</formula>
    </cfRule>
  </conditionalFormatting>
  <conditionalFormatting sqref="P364">
    <cfRule type="containsErrors" dxfId="830" priority="834">
      <formula>ISERROR(P364)</formula>
    </cfRule>
  </conditionalFormatting>
  <conditionalFormatting sqref="S364">
    <cfRule type="containsErrors" dxfId="829" priority="833">
      <formula>ISERROR(S364)</formula>
    </cfRule>
  </conditionalFormatting>
  <conditionalFormatting sqref="V364">
    <cfRule type="containsErrors" dxfId="828" priority="832">
      <formula>ISERROR(V364)</formula>
    </cfRule>
  </conditionalFormatting>
  <conditionalFormatting sqref="Y364">
    <cfRule type="containsErrors" dxfId="827" priority="831">
      <formula>ISERROR(Y364)</formula>
    </cfRule>
  </conditionalFormatting>
  <conditionalFormatting sqref="AB364">
    <cfRule type="containsErrors" dxfId="826" priority="830">
      <formula>ISERROR(AB364)</formula>
    </cfRule>
  </conditionalFormatting>
  <conditionalFormatting sqref="AE364">
    <cfRule type="containsErrors" dxfId="825" priority="829">
      <formula>ISERROR(AE364)</formula>
    </cfRule>
  </conditionalFormatting>
  <conditionalFormatting sqref="AH364">
    <cfRule type="containsErrors" dxfId="824" priority="828">
      <formula>ISERROR(AH364)</formula>
    </cfRule>
  </conditionalFormatting>
  <conditionalFormatting sqref="AK364">
    <cfRule type="containsErrors" dxfId="823" priority="827">
      <formula>ISERROR(AK364)</formula>
    </cfRule>
  </conditionalFormatting>
  <conditionalFormatting sqref="AN366">
    <cfRule type="containsErrors" dxfId="822" priority="815">
      <formula>ISERROR(AN366)</formula>
    </cfRule>
  </conditionalFormatting>
  <conditionalFormatting sqref="J366">
    <cfRule type="containsErrors" dxfId="821" priority="825">
      <formula>ISERROR(J366)</formula>
    </cfRule>
  </conditionalFormatting>
  <conditionalFormatting sqref="M366">
    <cfRule type="containsErrors" dxfId="820" priority="824">
      <formula>ISERROR(M366)</formula>
    </cfRule>
  </conditionalFormatting>
  <conditionalFormatting sqref="P366">
    <cfRule type="containsErrors" dxfId="819" priority="823">
      <formula>ISERROR(P366)</formula>
    </cfRule>
  </conditionalFormatting>
  <conditionalFormatting sqref="S366">
    <cfRule type="containsErrors" dxfId="818" priority="822">
      <formula>ISERROR(S366)</formula>
    </cfRule>
  </conditionalFormatting>
  <conditionalFormatting sqref="V366">
    <cfRule type="containsErrors" dxfId="817" priority="821">
      <formula>ISERROR(V366)</formula>
    </cfRule>
  </conditionalFormatting>
  <conditionalFormatting sqref="Y366">
    <cfRule type="containsErrors" dxfId="816" priority="820">
      <formula>ISERROR(Y366)</formula>
    </cfRule>
  </conditionalFormatting>
  <conditionalFormatting sqref="AB366">
    <cfRule type="containsErrors" dxfId="815" priority="819">
      <formula>ISERROR(AB366)</formula>
    </cfRule>
  </conditionalFormatting>
  <conditionalFormatting sqref="AE366">
    <cfRule type="containsErrors" dxfId="814" priority="818">
      <formula>ISERROR(AE366)</formula>
    </cfRule>
  </conditionalFormatting>
  <conditionalFormatting sqref="AH366">
    <cfRule type="containsErrors" dxfId="813" priority="817">
      <formula>ISERROR(AH366)</formula>
    </cfRule>
  </conditionalFormatting>
  <conditionalFormatting sqref="AK366">
    <cfRule type="containsErrors" dxfId="812" priority="816">
      <formula>ISERROR(AK366)</formula>
    </cfRule>
  </conditionalFormatting>
  <conditionalFormatting sqref="AN367">
    <cfRule type="containsErrors" dxfId="811" priority="804">
      <formula>ISERROR(AN367)</formula>
    </cfRule>
  </conditionalFormatting>
  <conditionalFormatting sqref="J367">
    <cfRule type="containsErrors" dxfId="810" priority="814">
      <formula>ISERROR(J367)</formula>
    </cfRule>
  </conditionalFormatting>
  <conditionalFormatting sqref="M367">
    <cfRule type="containsErrors" dxfId="809" priority="813">
      <formula>ISERROR(M367)</formula>
    </cfRule>
  </conditionalFormatting>
  <conditionalFormatting sqref="P367">
    <cfRule type="containsErrors" dxfId="808" priority="812">
      <formula>ISERROR(P367)</formula>
    </cfRule>
  </conditionalFormatting>
  <conditionalFormatting sqref="S367">
    <cfRule type="containsErrors" dxfId="807" priority="811">
      <formula>ISERROR(S367)</formula>
    </cfRule>
  </conditionalFormatting>
  <conditionalFormatting sqref="V367">
    <cfRule type="containsErrors" dxfId="806" priority="810">
      <formula>ISERROR(V367)</formula>
    </cfRule>
  </conditionalFormatting>
  <conditionalFormatting sqref="Y367">
    <cfRule type="containsErrors" dxfId="805" priority="809">
      <formula>ISERROR(Y367)</formula>
    </cfRule>
  </conditionalFormatting>
  <conditionalFormatting sqref="AB367">
    <cfRule type="containsErrors" dxfId="804" priority="808">
      <formula>ISERROR(AB367)</formula>
    </cfRule>
  </conditionalFormatting>
  <conditionalFormatting sqref="AE367">
    <cfRule type="containsErrors" dxfId="803" priority="807">
      <formula>ISERROR(AE367)</formula>
    </cfRule>
  </conditionalFormatting>
  <conditionalFormatting sqref="AH367">
    <cfRule type="containsErrors" dxfId="802" priority="806">
      <formula>ISERROR(AH367)</formula>
    </cfRule>
  </conditionalFormatting>
  <conditionalFormatting sqref="AK367">
    <cfRule type="containsErrors" dxfId="801" priority="805">
      <formula>ISERROR(AK367)</formula>
    </cfRule>
  </conditionalFormatting>
  <conditionalFormatting sqref="AN368">
    <cfRule type="containsErrors" dxfId="800" priority="793">
      <formula>ISERROR(AN368)</formula>
    </cfRule>
  </conditionalFormatting>
  <conditionalFormatting sqref="J368">
    <cfRule type="containsErrors" dxfId="799" priority="803">
      <formula>ISERROR(J368)</formula>
    </cfRule>
  </conditionalFormatting>
  <conditionalFormatting sqref="M368">
    <cfRule type="containsErrors" dxfId="798" priority="802">
      <formula>ISERROR(M368)</formula>
    </cfRule>
  </conditionalFormatting>
  <conditionalFormatting sqref="P368">
    <cfRule type="containsErrors" dxfId="797" priority="801">
      <formula>ISERROR(P368)</formula>
    </cfRule>
  </conditionalFormatting>
  <conditionalFormatting sqref="S368">
    <cfRule type="containsErrors" dxfId="796" priority="800">
      <formula>ISERROR(S368)</formula>
    </cfRule>
  </conditionalFormatting>
  <conditionalFormatting sqref="V368">
    <cfRule type="containsErrors" dxfId="795" priority="799">
      <formula>ISERROR(V368)</formula>
    </cfRule>
  </conditionalFormatting>
  <conditionalFormatting sqref="Y368">
    <cfRule type="containsErrors" dxfId="794" priority="798">
      <formula>ISERROR(Y368)</formula>
    </cfRule>
  </conditionalFormatting>
  <conditionalFormatting sqref="AB368">
    <cfRule type="containsErrors" dxfId="793" priority="797">
      <formula>ISERROR(AB368)</formula>
    </cfRule>
  </conditionalFormatting>
  <conditionalFormatting sqref="AE368">
    <cfRule type="containsErrors" dxfId="792" priority="796">
      <formula>ISERROR(AE368)</formula>
    </cfRule>
  </conditionalFormatting>
  <conditionalFormatting sqref="AH368">
    <cfRule type="containsErrors" dxfId="791" priority="795">
      <formula>ISERROR(AH368)</formula>
    </cfRule>
  </conditionalFormatting>
  <conditionalFormatting sqref="AK368">
    <cfRule type="containsErrors" dxfId="790" priority="794">
      <formula>ISERROR(AK368)</formula>
    </cfRule>
  </conditionalFormatting>
  <conditionalFormatting sqref="AN369">
    <cfRule type="containsErrors" dxfId="789" priority="782">
      <formula>ISERROR(AN369)</formula>
    </cfRule>
  </conditionalFormatting>
  <conditionalFormatting sqref="J369">
    <cfRule type="containsErrors" dxfId="788" priority="792">
      <formula>ISERROR(J369)</formula>
    </cfRule>
  </conditionalFormatting>
  <conditionalFormatting sqref="M369">
    <cfRule type="containsErrors" dxfId="787" priority="791">
      <formula>ISERROR(M369)</formula>
    </cfRule>
  </conditionalFormatting>
  <conditionalFormatting sqref="P369">
    <cfRule type="containsErrors" dxfId="786" priority="790">
      <formula>ISERROR(P369)</formula>
    </cfRule>
  </conditionalFormatting>
  <conditionalFormatting sqref="S369">
    <cfRule type="containsErrors" dxfId="785" priority="789">
      <formula>ISERROR(S369)</formula>
    </cfRule>
  </conditionalFormatting>
  <conditionalFormatting sqref="V369">
    <cfRule type="containsErrors" dxfId="784" priority="788">
      <formula>ISERROR(V369)</formula>
    </cfRule>
  </conditionalFormatting>
  <conditionalFormatting sqref="Y369">
    <cfRule type="containsErrors" dxfId="783" priority="787">
      <formula>ISERROR(Y369)</formula>
    </cfRule>
  </conditionalFormatting>
  <conditionalFormatting sqref="AB369">
    <cfRule type="containsErrors" dxfId="782" priority="786">
      <formula>ISERROR(AB369)</formula>
    </cfRule>
  </conditionalFormatting>
  <conditionalFormatting sqref="AE369">
    <cfRule type="containsErrors" dxfId="781" priority="785">
      <formula>ISERROR(AE369)</formula>
    </cfRule>
  </conditionalFormatting>
  <conditionalFormatting sqref="AH369">
    <cfRule type="containsErrors" dxfId="780" priority="784">
      <formula>ISERROR(AH369)</formula>
    </cfRule>
  </conditionalFormatting>
  <conditionalFormatting sqref="AK369">
    <cfRule type="containsErrors" dxfId="779" priority="783">
      <formula>ISERROR(AK369)</formula>
    </cfRule>
  </conditionalFormatting>
  <conditionalFormatting sqref="AN371">
    <cfRule type="containsErrors" dxfId="778" priority="771">
      <formula>ISERROR(AN371)</formula>
    </cfRule>
  </conditionalFormatting>
  <conditionalFormatting sqref="J371">
    <cfRule type="containsErrors" dxfId="777" priority="781">
      <formula>ISERROR(J371)</formula>
    </cfRule>
  </conditionalFormatting>
  <conditionalFormatting sqref="M371">
    <cfRule type="containsErrors" dxfId="776" priority="780">
      <formula>ISERROR(M371)</formula>
    </cfRule>
  </conditionalFormatting>
  <conditionalFormatting sqref="P371">
    <cfRule type="containsErrors" dxfId="775" priority="779">
      <formula>ISERROR(P371)</formula>
    </cfRule>
  </conditionalFormatting>
  <conditionalFormatting sqref="S371">
    <cfRule type="containsErrors" dxfId="774" priority="778">
      <formula>ISERROR(S371)</formula>
    </cfRule>
  </conditionalFormatting>
  <conditionalFormatting sqref="V371">
    <cfRule type="containsErrors" dxfId="773" priority="777">
      <formula>ISERROR(V371)</formula>
    </cfRule>
  </conditionalFormatting>
  <conditionalFormatting sqref="Y371">
    <cfRule type="containsErrors" dxfId="772" priority="776">
      <formula>ISERROR(Y371)</formula>
    </cfRule>
  </conditionalFormatting>
  <conditionalFormatting sqref="AB371">
    <cfRule type="containsErrors" dxfId="771" priority="775">
      <formula>ISERROR(AB371)</formula>
    </cfRule>
  </conditionalFormatting>
  <conditionalFormatting sqref="AE371">
    <cfRule type="containsErrors" dxfId="770" priority="774">
      <formula>ISERROR(AE371)</formula>
    </cfRule>
  </conditionalFormatting>
  <conditionalFormatting sqref="AH371">
    <cfRule type="containsErrors" dxfId="769" priority="773">
      <formula>ISERROR(AH371)</formula>
    </cfRule>
  </conditionalFormatting>
  <conditionalFormatting sqref="AK371">
    <cfRule type="containsErrors" dxfId="768" priority="772">
      <formula>ISERROR(AK371)</formula>
    </cfRule>
  </conditionalFormatting>
  <conditionalFormatting sqref="AN372">
    <cfRule type="containsErrors" dxfId="767" priority="760">
      <formula>ISERROR(AN372)</formula>
    </cfRule>
  </conditionalFormatting>
  <conditionalFormatting sqref="J372">
    <cfRule type="containsErrors" dxfId="766" priority="770">
      <formula>ISERROR(J372)</formula>
    </cfRule>
  </conditionalFormatting>
  <conditionalFormatting sqref="M372">
    <cfRule type="containsErrors" dxfId="765" priority="769">
      <formula>ISERROR(M372)</formula>
    </cfRule>
  </conditionalFormatting>
  <conditionalFormatting sqref="P372">
    <cfRule type="containsErrors" dxfId="764" priority="768">
      <formula>ISERROR(P372)</formula>
    </cfRule>
  </conditionalFormatting>
  <conditionalFormatting sqref="S372">
    <cfRule type="containsErrors" dxfId="763" priority="767">
      <formula>ISERROR(S372)</formula>
    </cfRule>
  </conditionalFormatting>
  <conditionalFormatting sqref="V372">
    <cfRule type="containsErrors" dxfId="762" priority="766">
      <formula>ISERROR(V372)</formula>
    </cfRule>
  </conditionalFormatting>
  <conditionalFormatting sqref="Y372">
    <cfRule type="containsErrors" dxfId="761" priority="765">
      <formula>ISERROR(Y372)</formula>
    </cfRule>
  </conditionalFormatting>
  <conditionalFormatting sqref="AB372">
    <cfRule type="containsErrors" dxfId="760" priority="764">
      <formula>ISERROR(AB372)</formula>
    </cfRule>
  </conditionalFormatting>
  <conditionalFormatting sqref="AE372">
    <cfRule type="containsErrors" dxfId="759" priority="763">
      <formula>ISERROR(AE372)</formula>
    </cfRule>
  </conditionalFormatting>
  <conditionalFormatting sqref="AH372">
    <cfRule type="containsErrors" dxfId="758" priority="762">
      <formula>ISERROR(AH372)</formula>
    </cfRule>
  </conditionalFormatting>
  <conditionalFormatting sqref="AK372">
    <cfRule type="containsErrors" dxfId="757" priority="761">
      <formula>ISERROR(AK372)</formula>
    </cfRule>
  </conditionalFormatting>
  <conditionalFormatting sqref="AN373">
    <cfRule type="containsErrors" dxfId="756" priority="749">
      <formula>ISERROR(AN373)</formula>
    </cfRule>
  </conditionalFormatting>
  <conditionalFormatting sqref="J373">
    <cfRule type="containsErrors" dxfId="755" priority="759">
      <formula>ISERROR(J373)</formula>
    </cfRule>
  </conditionalFormatting>
  <conditionalFormatting sqref="M373">
    <cfRule type="containsErrors" dxfId="754" priority="758">
      <formula>ISERROR(M373)</formula>
    </cfRule>
  </conditionalFormatting>
  <conditionalFormatting sqref="P373">
    <cfRule type="containsErrors" dxfId="753" priority="757">
      <formula>ISERROR(P373)</formula>
    </cfRule>
  </conditionalFormatting>
  <conditionalFormatting sqref="S373">
    <cfRule type="containsErrors" dxfId="752" priority="756">
      <formula>ISERROR(S373)</formula>
    </cfRule>
  </conditionalFormatting>
  <conditionalFormatting sqref="V373">
    <cfRule type="containsErrors" dxfId="751" priority="755">
      <formula>ISERROR(V373)</formula>
    </cfRule>
  </conditionalFormatting>
  <conditionalFormatting sqref="Y373">
    <cfRule type="containsErrors" dxfId="750" priority="754">
      <formula>ISERROR(Y373)</formula>
    </cfRule>
  </conditionalFormatting>
  <conditionalFormatting sqref="AB373">
    <cfRule type="containsErrors" dxfId="749" priority="753">
      <formula>ISERROR(AB373)</formula>
    </cfRule>
  </conditionalFormatting>
  <conditionalFormatting sqref="AE373">
    <cfRule type="containsErrors" dxfId="748" priority="752">
      <formula>ISERROR(AE373)</formula>
    </cfRule>
  </conditionalFormatting>
  <conditionalFormatting sqref="AH373">
    <cfRule type="containsErrors" dxfId="747" priority="751">
      <formula>ISERROR(AH373)</formula>
    </cfRule>
  </conditionalFormatting>
  <conditionalFormatting sqref="AK373">
    <cfRule type="containsErrors" dxfId="746" priority="750">
      <formula>ISERROR(AK373)</formula>
    </cfRule>
  </conditionalFormatting>
  <conditionalFormatting sqref="AN374">
    <cfRule type="containsErrors" dxfId="745" priority="738">
      <formula>ISERROR(AN374)</formula>
    </cfRule>
  </conditionalFormatting>
  <conditionalFormatting sqref="J374">
    <cfRule type="containsErrors" dxfId="744" priority="748">
      <formula>ISERROR(J374)</formula>
    </cfRule>
  </conditionalFormatting>
  <conditionalFormatting sqref="M374">
    <cfRule type="containsErrors" dxfId="743" priority="747">
      <formula>ISERROR(M374)</formula>
    </cfRule>
  </conditionalFormatting>
  <conditionalFormatting sqref="P374">
    <cfRule type="containsErrors" dxfId="742" priority="746">
      <formula>ISERROR(P374)</formula>
    </cfRule>
  </conditionalFormatting>
  <conditionalFormatting sqref="S374">
    <cfRule type="containsErrors" dxfId="741" priority="745">
      <formula>ISERROR(S374)</formula>
    </cfRule>
  </conditionalFormatting>
  <conditionalFormatting sqref="V374">
    <cfRule type="containsErrors" dxfId="740" priority="744">
      <formula>ISERROR(V374)</formula>
    </cfRule>
  </conditionalFormatting>
  <conditionalFormatting sqref="Y374">
    <cfRule type="containsErrors" dxfId="739" priority="743">
      <formula>ISERROR(Y374)</formula>
    </cfRule>
  </conditionalFormatting>
  <conditionalFormatting sqref="AB374">
    <cfRule type="containsErrors" dxfId="738" priority="742">
      <formula>ISERROR(AB374)</formula>
    </cfRule>
  </conditionalFormatting>
  <conditionalFormatting sqref="AE374">
    <cfRule type="containsErrors" dxfId="737" priority="741">
      <formula>ISERROR(AE374)</formula>
    </cfRule>
  </conditionalFormatting>
  <conditionalFormatting sqref="AH374">
    <cfRule type="containsErrors" dxfId="736" priority="740">
      <formula>ISERROR(AH374)</formula>
    </cfRule>
  </conditionalFormatting>
  <conditionalFormatting sqref="AK374">
    <cfRule type="containsErrors" dxfId="735" priority="739">
      <formula>ISERROR(AK374)</formula>
    </cfRule>
  </conditionalFormatting>
  <conditionalFormatting sqref="AN376">
    <cfRule type="containsErrors" dxfId="734" priority="727">
      <formula>ISERROR(AN376)</formula>
    </cfRule>
  </conditionalFormatting>
  <conditionalFormatting sqref="J376">
    <cfRule type="containsErrors" dxfId="733" priority="737">
      <formula>ISERROR(J376)</formula>
    </cfRule>
  </conditionalFormatting>
  <conditionalFormatting sqref="M376">
    <cfRule type="containsErrors" dxfId="732" priority="736">
      <formula>ISERROR(M376)</formula>
    </cfRule>
  </conditionalFormatting>
  <conditionalFormatting sqref="P376">
    <cfRule type="containsErrors" dxfId="731" priority="735">
      <formula>ISERROR(P376)</formula>
    </cfRule>
  </conditionalFormatting>
  <conditionalFormatting sqref="S376">
    <cfRule type="containsErrors" dxfId="730" priority="734">
      <formula>ISERROR(S376)</formula>
    </cfRule>
  </conditionalFormatting>
  <conditionalFormatting sqref="V376">
    <cfRule type="containsErrors" dxfId="729" priority="733">
      <formula>ISERROR(V376)</formula>
    </cfRule>
  </conditionalFormatting>
  <conditionalFormatting sqref="Y376">
    <cfRule type="containsErrors" dxfId="728" priority="732">
      <formula>ISERROR(Y376)</formula>
    </cfRule>
  </conditionalFormatting>
  <conditionalFormatting sqref="AB376">
    <cfRule type="containsErrors" dxfId="727" priority="731">
      <formula>ISERROR(AB376)</formula>
    </cfRule>
  </conditionalFormatting>
  <conditionalFormatting sqref="AE376">
    <cfRule type="containsErrors" dxfId="726" priority="730">
      <formula>ISERROR(AE376)</formula>
    </cfRule>
  </conditionalFormatting>
  <conditionalFormatting sqref="AH376">
    <cfRule type="containsErrors" dxfId="725" priority="729">
      <formula>ISERROR(AH376)</formula>
    </cfRule>
  </conditionalFormatting>
  <conditionalFormatting sqref="AK376">
    <cfRule type="containsErrors" dxfId="724" priority="728">
      <formula>ISERROR(AK376)</formula>
    </cfRule>
  </conditionalFormatting>
  <conditionalFormatting sqref="AN377">
    <cfRule type="containsErrors" dxfId="723" priority="716">
      <formula>ISERROR(AN377)</formula>
    </cfRule>
  </conditionalFormatting>
  <conditionalFormatting sqref="J377">
    <cfRule type="containsErrors" dxfId="722" priority="726">
      <formula>ISERROR(J377)</formula>
    </cfRule>
  </conditionalFormatting>
  <conditionalFormatting sqref="M377">
    <cfRule type="containsErrors" dxfId="721" priority="725">
      <formula>ISERROR(M377)</formula>
    </cfRule>
  </conditionalFormatting>
  <conditionalFormatting sqref="P377">
    <cfRule type="containsErrors" dxfId="720" priority="724">
      <formula>ISERROR(P377)</formula>
    </cfRule>
  </conditionalFormatting>
  <conditionalFormatting sqref="S377">
    <cfRule type="containsErrors" dxfId="719" priority="723">
      <formula>ISERROR(S377)</formula>
    </cfRule>
  </conditionalFormatting>
  <conditionalFormatting sqref="V377">
    <cfRule type="containsErrors" dxfId="718" priority="722">
      <formula>ISERROR(V377)</formula>
    </cfRule>
  </conditionalFormatting>
  <conditionalFormatting sqref="Y377">
    <cfRule type="containsErrors" dxfId="717" priority="721">
      <formula>ISERROR(Y377)</formula>
    </cfRule>
  </conditionalFormatting>
  <conditionalFormatting sqref="AB377">
    <cfRule type="containsErrors" dxfId="716" priority="720">
      <formula>ISERROR(AB377)</formula>
    </cfRule>
  </conditionalFormatting>
  <conditionalFormatting sqref="AE377">
    <cfRule type="containsErrors" dxfId="715" priority="719">
      <formula>ISERROR(AE377)</formula>
    </cfRule>
  </conditionalFormatting>
  <conditionalFormatting sqref="AH377">
    <cfRule type="containsErrors" dxfId="714" priority="718">
      <formula>ISERROR(AH377)</formula>
    </cfRule>
  </conditionalFormatting>
  <conditionalFormatting sqref="AK377">
    <cfRule type="containsErrors" dxfId="713" priority="717">
      <formula>ISERROR(AK377)</formula>
    </cfRule>
  </conditionalFormatting>
  <conditionalFormatting sqref="AN378">
    <cfRule type="containsErrors" dxfId="712" priority="705">
      <formula>ISERROR(AN378)</formula>
    </cfRule>
  </conditionalFormatting>
  <conditionalFormatting sqref="J378">
    <cfRule type="containsErrors" dxfId="711" priority="715">
      <formula>ISERROR(J378)</formula>
    </cfRule>
  </conditionalFormatting>
  <conditionalFormatting sqref="M378">
    <cfRule type="containsErrors" dxfId="710" priority="714">
      <formula>ISERROR(M378)</formula>
    </cfRule>
  </conditionalFormatting>
  <conditionalFormatting sqref="P378">
    <cfRule type="containsErrors" dxfId="709" priority="713">
      <formula>ISERROR(P378)</formula>
    </cfRule>
  </conditionalFormatting>
  <conditionalFormatting sqref="S378">
    <cfRule type="containsErrors" dxfId="708" priority="712">
      <formula>ISERROR(S378)</formula>
    </cfRule>
  </conditionalFormatting>
  <conditionalFormatting sqref="V378">
    <cfRule type="containsErrors" dxfId="707" priority="711">
      <formula>ISERROR(V378)</formula>
    </cfRule>
  </conditionalFormatting>
  <conditionalFormatting sqref="Y378">
    <cfRule type="containsErrors" dxfId="706" priority="710">
      <formula>ISERROR(Y378)</formula>
    </cfRule>
  </conditionalFormatting>
  <conditionalFormatting sqref="AB378">
    <cfRule type="containsErrors" dxfId="705" priority="709">
      <formula>ISERROR(AB378)</formula>
    </cfRule>
  </conditionalFormatting>
  <conditionalFormatting sqref="AE378">
    <cfRule type="containsErrors" dxfId="704" priority="708">
      <formula>ISERROR(AE378)</formula>
    </cfRule>
  </conditionalFormatting>
  <conditionalFormatting sqref="AH378">
    <cfRule type="containsErrors" dxfId="703" priority="707">
      <formula>ISERROR(AH378)</formula>
    </cfRule>
  </conditionalFormatting>
  <conditionalFormatting sqref="AK378">
    <cfRule type="containsErrors" dxfId="702" priority="706">
      <formula>ISERROR(AK378)</formula>
    </cfRule>
  </conditionalFormatting>
  <conditionalFormatting sqref="AN379">
    <cfRule type="containsErrors" dxfId="701" priority="694">
      <formula>ISERROR(AN379)</formula>
    </cfRule>
  </conditionalFormatting>
  <conditionalFormatting sqref="J379">
    <cfRule type="containsErrors" dxfId="700" priority="704">
      <formula>ISERROR(J379)</formula>
    </cfRule>
  </conditionalFormatting>
  <conditionalFormatting sqref="M379">
    <cfRule type="containsErrors" dxfId="699" priority="703">
      <formula>ISERROR(M379)</formula>
    </cfRule>
  </conditionalFormatting>
  <conditionalFormatting sqref="P379">
    <cfRule type="containsErrors" dxfId="698" priority="702">
      <formula>ISERROR(P379)</formula>
    </cfRule>
  </conditionalFormatting>
  <conditionalFormatting sqref="S379">
    <cfRule type="containsErrors" dxfId="697" priority="701">
      <formula>ISERROR(S379)</formula>
    </cfRule>
  </conditionalFormatting>
  <conditionalFormatting sqref="V379">
    <cfRule type="containsErrors" dxfId="696" priority="700">
      <formula>ISERROR(V379)</formula>
    </cfRule>
  </conditionalFormatting>
  <conditionalFormatting sqref="Y379">
    <cfRule type="containsErrors" dxfId="695" priority="699">
      <formula>ISERROR(Y379)</formula>
    </cfRule>
  </conditionalFormatting>
  <conditionalFormatting sqref="AB379">
    <cfRule type="containsErrors" dxfId="694" priority="698">
      <formula>ISERROR(AB379)</formula>
    </cfRule>
  </conditionalFormatting>
  <conditionalFormatting sqref="AE379">
    <cfRule type="containsErrors" dxfId="693" priority="697">
      <formula>ISERROR(AE379)</formula>
    </cfRule>
  </conditionalFormatting>
  <conditionalFormatting sqref="AH379">
    <cfRule type="containsErrors" dxfId="692" priority="696">
      <formula>ISERROR(AH379)</formula>
    </cfRule>
  </conditionalFormatting>
  <conditionalFormatting sqref="AK379">
    <cfRule type="containsErrors" dxfId="691" priority="695">
      <formula>ISERROR(AK379)</formula>
    </cfRule>
  </conditionalFormatting>
  <conditionalFormatting sqref="AN381">
    <cfRule type="containsErrors" dxfId="690" priority="683">
      <formula>ISERROR(AN381)</formula>
    </cfRule>
  </conditionalFormatting>
  <conditionalFormatting sqref="J381">
    <cfRule type="containsErrors" dxfId="689" priority="693">
      <formula>ISERROR(J381)</formula>
    </cfRule>
  </conditionalFormatting>
  <conditionalFormatting sqref="M381">
    <cfRule type="containsErrors" dxfId="688" priority="692">
      <formula>ISERROR(M381)</formula>
    </cfRule>
  </conditionalFormatting>
  <conditionalFormatting sqref="P381">
    <cfRule type="containsErrors" dxfId="687" priority="691">
      <formula>ISERROR(P381)</formula>
    </cfRule>
  </conditionalFormatting>
  <conditionalFormatting sqref="S381">
    <cfRule type="containsErrors" dxfId="686" priority="690">
      <formula>ISERROR(S381)</formula>
    </cfRule>
  </conditionalFormatting>
  <conditionalFormatting sqref="V381">
    <cfRule type="containsErrors" dxfId="685" priority="689">
      <formula>ISERROR(V381)</formula>
    </cfRule>
  </conditionalFormatting>
  <conditionalFormatting sqref="Y381">
    <cfRule type="containsErrors" dxfId="684" priority="688">
      <formula>ISERROR(Y381)</formula>
    </cfRule>
  </conditionalFormatting>
  <conditionalFormatting sqref="AB381">
    <cfRule type="containsErrors" dxfId="683" priority="687">
      <formula>ISERROR(AB381)</formula>
    </cfRule>
  </conditionalFormatting>
  <conditionalFormatting sqref="AE381">
    <cfRule type="containsErrors" dxfId="682" priority="686">
      <formula>ISERROR(AE381)</formula>
    </cfRule>
  </conditionalFormatting>
  <conditionalFormatting sqref="AH381">
    <cfRule type="containsErrors" dxfId="681" priority="685">
      <formula>ISERROR(AH381)</formula>
    </cfRule>
  </conditionalFormatting>
  <conditionalFormatting sqref="AK381">
    <cfRule type="containsErrors" dxfId="680" priority="684">
      <formula>ISERROR(AK381)</formula>
    </cfRule>
  </conditionalFormatting>
  <conditionalFormatting sqref="AN382">
    <cfRule type="containsErrors" dxfId="679" priority="672">
      <formula>ISERROR(AN382)</formula>
    </cfRule>
  </conditionalFormatting>
  <conditionalFormatting sqref="J382">
    <cfRule type="containsErrors" dxfId="678" priority="682">
      <formula>ISERROR(J382)</formula>
    </cfRule>
  </conditionalFormatting>
  <conditionalFormatting sqref="M382">
    <cfRule type="containsErrors" dxfId="677" priority="681">
      <formula>ISERROR(M382)</formula>
    </cfRule>
  </conditionalFormatting>
  <conditionalFormatting sqref="P382">
    <cfRule type="containsErrors" dxfId="676" priority="680">
      <formula>ISERROR(P382)</formula>
    </cfRule>
  </conditionalFormatting>
  <conditionalFormatting sqref="S382">
    <cfRule type="containsErrors" dxfId="675" priority="679">
      <formula>ISERROR(S382)</formula>
    </cfRule>
  </conditionalFormatting>
  <conditionalFormatting sqref="V382">
    <cfRule type="containsErrors" dxfId="674" priority="678">
      <formula>ISERROR(V382)</formula>
    </cfRule>
  </conditionalFormatting>
  <conditionalFormatting sqref="Y382">
    <cfRule type="containsErrors" dxfId="673" priority="677">
      <formula>ISERROR(Y382)</formula>
    </cfRule>
  </conditionalFormatting>
  <conditionalFormatting sqref="AB382">
    <cfRule type="containsErrors" dxfId="672" priority="676">
      <formula>ISERROR(AB382)</formula>
    </cfRule>
  </conditionalFormatting>
  <conditionalFormatting sqref="AE382">
    <cfRule type="containsErrors" dxfId="671" priority="675">
      <formula>ISERROR(AE382)</formula>
    </cfRule>
  </conditionalFormatting>
  <conditionalFormatting sqref="AH382">
    <cfRule type="containsErrors" dxfId="670" priority="674">
      <formula>ISERROR(AH382)</formula>
    </cfRule>
  </conditionalFormatting>
  <conditionalFormatting sqref="AK382">
    <cfRule type="containsErrors" dxfId="669" priority="673">
      <formula>ISERROR(AK382)</formula>
    </cfRule>
  </conditionalFormatting>
  <conditionalFormatting sqref="AN383">
    <cfRule type="containsErrors" dxfId="668" priority="661">
      <formula>ISERROR(AN383)</formula>
    </cfRule>
  </conditionalFormatting>
  <conditionalFormatting sqref="J383">
    <cfRule type="containsErrors" dxfId="667" priority="671">
      <formula>ISERROR(J383)</formula>
    </cfRule>
  </conditionalFormatting>
  <conditionalFormatting sqref="M383">
    <cfRule type="containsErrors" dxfId="666" priority="670">
      <formula>ISERROR(M383)</formula>
    </cfRule>
  </conditionalFormatting>
  <conditionalFormatting sqref="P383">
    <cfRule type="containsErrors" dxfId="665" priority="669">
      <formula>ISERROR(P383)</formula>
    </cfRule>
  </conditionalFormatting>
  <conditionalFormatting sqref="S383">
    <cfRule type="containsErrors" dxfId="664" priority="668">
      <formula>ISERROR(S383)</formula>
    </cfRule>
  </conditionalFormatting>
  <conditionalFormatting sqref="V383">
    <cfRule type="containsErrors" dxfId="663" priority="667">
      <formula>ISERROR(V383)</formula>
    </cfRule>
  </conditionalFormatting>
  <conditionalFormatting sqref="Y383">
    <cfRule type="containsErrors" dxfId="662" priority="666">
      <formula>ISERROR(Y383)</formula>
    </cfRule>
  </conditionalFormatting>
  <conditionalFormatting sqref="AB383">
    <cfRule type="containsErrors" dxfId="661" priority="665">
      <formula>ISERROR(AB383)</formula>
    </cfRule>
  </conditionalFormatting>
  <conditionalFormatting sqref="AE383">
    <cfRule type="containsErrors" dxfId="660" priority="664">
      <formula>ISERROR(AE383)</formula>
    </cfRule>
  </conditionalFormatting>
  <conditionalFormatting sqref="AH383">
    <cfRule type="containsErrors" dxfId="659" priority="663">
      <formula>ISERROR(AH383)</formula>
    </cfRule>
  </conditionalFormatting>
  <conditionalFormatting sqref="AK383">
    <cfRule type="containsErrors" dxfId="658" priority="662">
      <formula>ISERROR(AK383)</formula>
    </cfRule>
  </conditionalFormatting>
  <conditionalFormatting sqref="AN384">
    <cfRule type="containsErrors" dxfId="657" priority="650">
      <formula>ISERROR(AN384)</formula>
    </cfRule>
  </conditionalFormatting>
  <conditionalFormatting sqref="J384">
    <cfRule type="containsErrors" dxfId="656" priority="660">
      <formula>ISERROR(J384)</formula>
    </cfRule>
  </conditionalFormatting>
  <conditionalFormatting sqref="M384">
    <cfRule type="containsErrors" dxfId="655" priority="659">
      <formula>ISERROR(M384)</formula>
    </cfRule>
  </conditionalFormatting>
  <conditionalFormatting sqref="P384">
    <cfRule type="containsErrors" dxfId="654" priority="658">
      <formula>ISERROR(P384)</formula>
    </cfRule>
  </conditionalFormatting>
  <conditionalFormatting sqref="S384">
    <cfRule type="containsErrors" dxfId="653" priority="657">
      <formula>ISERROR(S384)</formula>
    </cfRule>
  </conditionalFormatting>
  <conditionalFormatting sqref="V384">
    <cfRule type="containsErrors" dxfId="652" priority="656">
      <formula>ISERROR(V384)</formula>
    </cfRule>
  </conditionalFormatting>
  <conditionalFormatting sqref="Y384">
    <cfRule type="containsErrors" dxfId="651" priority="655">
      <formula>ISERROR(Y384)</formula>
    </cfRule>
  </conditionalFormatting>
  <conditionalFormatting sqref="AB384">
    <cfRule type="containsErrors" dxfId="650" priority="654">
      <formula>ISERROR(AB384)</formula>
    </cfRule>
  </conditionalFormatting>
  <conditionalFormatting sqref="AE384">
    <cfRule type="containsErrors" dxfId="649" priority="653">
      <formula>ISERROR(AE384)</formula>
    </cfRule>
  </conditionalFormatting>
  <conditionalFormatting sqref="AH384">
    <cfRule type="containsErrors" dxfId="648" priority="652">
      <formula>ISERROR(AH384)</formula>
    </cfRule>
  </conditionalFormatting>
  <conditionalFormatting sqref="AK384">
    <cfRule type="containsErrors" dxfId="647" priority="651">
      <formula>ISERROR(AK384)</formula>
    </cfRule>
  </conditionalFormatting>
  <conditionalFormatting sqref="AN386">
    <cfRule type="containsErrors" dxfId="646" priority="639">
      <formula>ISERROR(AN386)</formula>
    </cfRule>
  </conditionalFormatting>
  <conditionalFormatting sqref="J386">
    <cfRule type="containsErrors" dxfId="645" priority="649">
      <formula>ISERROR(J386)</formula>
    </cfRule>
  </conditionalFormatting>
  <conditionalFormatting sqref="M386">
    <cfRule type="containsErrors" dxfId="644" priority="648">
      <formula>ISERROR(M386)</formula>
    </cfRule>
  </conditionalFormatting>
  <conditionalFormatting sqref="P386">
    <cfRule type="containsErrors" dxfId="643" priority="647">
      <formula>ISERROR(P386)</formula>
    </cfRule>
  </conditionalFormatting>
  <conditionalFormatting sqref="S386">
    <cfRule type="containsErrors" dxfId="642" priority="646">
      <formula>ISERROR(S386)</formula>
    </cfRule>
  </conditionalFormatting>
  <conditionalFormatting sqref="V386">
    <cfRule type="containsErrors" dxfId="641" priority="645">
      <formula>ISERROR(V386)</formula>
    </cfRule>
  </conditionalFormatting>
  <conditionalFormatting sqref="Y386">
    <cfRule type="containsErrors" dxfId="640" priority="644">
      <formula>ISERROR(Y386)</formula>
    </cfRule>
  </conditionalFormatting>
  <conditionalFormatting sqref="AB386">
    <cfRule type="containsErrors" dxfId="639" priority="643">
      <formula>ISERROR(AB386)</formula>
    </cfRule>
  </conditionalFormatting>
  <conditionalFormatting sqref="AE386">
    <cfRule type="containsErrors" dxfId="638" priority="642">
      <formula>ISERROR(AE386)</formula>
    </cfRule>
  </conditionalFormatting>
  <conditionalFormatting sqref="AH386">
    <cfRule type="containsErrors" dxfId="637" priority="641">
      <formula>ISERROR(AH386)</formula>
    </cfRule>
  </conditionalFormatting>
  <conditionalFormatting sqref="AK386">
    <cfRule type="containsErrors" dxfId="636" priority="640">
      <formula>ISERROR(AK386)</formula>
    </cfRule>
  </conditionalFormatting>
  <conditionalFormatting sqref="AN387">
    <cfRule type="containsErrors" dxfId="635" priority="628">
      <formula>ISERROR(AN387)</formula>
    </cfRule>
  </conditionalFormatting>
  <conditionalFormatting sqref="J387">
    <cfRule type="containsErrors" dxfId="634" priority="638">
      <formula>ISERROR(J387)</formula>
    </cfRule>
  </conditionalFormatting>
  <conditionalFormatting sqref="M387">
    <cfRule type="containsErrors" dxfId="633" priority="637">
      <formula>ISERROR(M387)</formula>
    </cfRule>
  </conditionalFormatting>
  <conditionalFormatting sqref="P387">
    <cfRule type="containsErrors" dxfId="632" priority="636">
      <formula>ISERROR(P387)</formula>
    </cfRule>
  </conditionalFormatting>
  <conditionalFormatting sqref="S387">
    <cfRule type="containsErrors" dxfId="631" priority="635">
      <formula>ISERROR(S387)</formula>
    </cfRule>
  </conditionalFormatting>
  <conditionalFormatting sqref="V387">
    <cfRule type="containsErrors" dxfId="630" priority="634">
      <formula>ISERROR(V387)</formula>
    </cfRule>
  </conditionalFormatting>
  <conditionalFormatting sqref="Y387">
    <cfRule type="containsErrors" dxfId="629" priority="633">
      <formula>ISERROR(Y387)</formula>
    </cfRule>
  </conditionalFormatting>
  <conditionalFormatting sqref="AB387">
    <cfRule type="containsErrors" dxfId="628" priority="632">
      <formula>ISERROR(AB387)</formula>
    </cfRule>
  </conditionalFormatting>
  <conditionalFormatting sqref="AE387">
    <cfRule type="containsErrors" dxfId="627" priority="631">
      <formula>ISERROR(AE387)</formula>
    </cfRule>
  </conditionalFormatting>
  <conditionalFormatting sqref="AH387">
    <cfRule type="containsErrors" dxfId="626" priority="630">
      <formula>ISERROR(AH387)</formula>
    </cfRule>
  </conditionalFormatting>
  <conditionalFormatting sqref="AK387">
    <cfRule type="containsErrors" dxfId="625" priority="629">
      <formula>ISERROR(AK387)</formula>
    </cfRule>
  </conditionalFormatting>
  <conditionalFormatting sqref="AN388">
    <cfRule type="containsErrors" dxfId="624" priority="617">
      <formula>ISERROR(AN388)</formula>
    </cfRule>
  </conditionalFormatting>
  <conditionalFormatting sqref="J388">
    <cfRule type="containsErrors" dxfId="623" priority="627">
      <formula>ISERROR(J388)</formula>
    </cfRule>
  </conditionalFormatting>
  <conditionalFormatting sqref="M388">
    <cfRule type="containsErrors" dxfId="622" priority="626">
      <formula>ISERROR(M388)</formula>
    </cfRule>
  </conditionalFormatting>
  <conditionalFormatting sqref="P388">
    <cfRule type="containsErrors" dxfId="621" priority="625">
      <formula>ISERROR(P388)</formula>
    </cfRule>
  </conditionalFormatting>
  <conditionalFormatting sqref="S388">
    <cfRule type="containsErrors" dxfId="620" priority="624">
      <formula>ISERROR(S388)</formula>
    </cfRule>
  </conditionalFormatting>
  <conditionalFormatting sqref="V388">
    <cfRule type="containsErrors" dxfId="619" priority="623">
      <formula>ISERROR(V388)</formula>
    </cfRule>
  </conditionalFormatting>
  <conditionalFormatting sqref="Y388">
    <cfRule type="containsErrors" dxfId="618" priority="622">
      <formula>ISERROR(Y388)</formula>
    </cfRule>
  </conditionalFormatting>
  <conditionalFormatting sqref="AB388">
    <cfRule type="containsErrors" dxfId="617" priority="621">
      <formula>ISERROR(AB388)</formula>
    </cfRule>
  </conditionalFormatting>
  <conditionalFormatting sqref="AE388">
    <cfRule type="containsErrors" dxfId="616" priority="620">
      <formula>ISERROR(AE388)</formula>
    </cfRule>
  </conditionalFormatting>
  <conditionalFormatting sqref="AH388">
    <cfRule type="containsErrors" dxfId="615" priority="619">
      <formula>ISERROR(AH388)</formula>
    </cfRule>
  </conditionalFormatting>
  <conditionalFormatting sqref="AK388">
    <cfRule type="containsErrors" dxfId="614" priority="618">
      <formula>ISERROR(AK388)</formula>
    </cfRule>
  </conditionalFormatting>
  <conditionalFormatting sqref="AN389">
    <cfRule type="containsErrors" dxfId="613" priority="606">
      <formula>ISERROR(AN389)</formula>
    </cfRule>
  </conditionalFormatting>
  <conditionalFormatting sqref="J389">
    <cfRule type="containsErrors" dxfId="612" priority="616">
      <formula>ISERROR(J389)</formula>
    </cfRule>
  </conditionalFormatting>
  <conditionalFormatting sqref="M389">
    <cfRule type="containsErrors" dxfId="611" priority="615">
      <formula>ISERROR(M389)</formula>
    </cfRule>
  </conditionalFormatting>
  <conditionalFormatting sqref="P389">
    <cfRule type="containsErrors" dxfId="610" priority="614">
      <formula>ISERROR(P389)</formula>
    </cfRule>
  </conditionalFormatting>
  <conditionalFormatting sqref="S389">
    <cfRule type="containsErrors" dxfId="609" priority="613">
      <formula>ISERROR(S389)</formula>
    </cfRule>
  </conditionalFormatting>
  <conditionalFormatting sqref="V389">
    <cfRule type="containsErrors" dxfId="608" priority="612">
      <formula>ISERROR(V389)</formula>
    </cfRule>
  </conditionalFormatting>
  <conditionalFormatting sqref="Y389">
    <cfRule type="containsErrors" dxfId="607" priority="611">
      <formula>ISERROR(Y389)</formula>
    </cfRule>
  </conditionalFormatting>
  <conditionalFormatting sqref="AB389">
    <cfRule type="containsErrors" dxfId="606" priority="610">
      <formula>ISERROR(AB389)</formula>
    </cfRule>
  </conditionalFormatting>
  <conditionalFormatting sqref="AE389">
    <cfRule type="containsErrors" dxfId="605" priority="609">
      <formula>ISERROR(AE389)</formula>
    </cfRule>
  </conditionalFormatting>
  <conditionalFormatting sqref="AH389">
    <cfRule type="containsErrors" dxfId="604" priority="608">
      <formula>ISERROR(AH389)</formula>
    </cfRule>
  </conditionalFormatting>
  <conditionalFormatting sqref="AK389">
    <cfRule type="containsErrors" dxfId="603" priority="607">
      <formula>ISERROR(AK389)</formula>
    </cfRule>
  </conditionalFormatting>
  <conditionalFormatting sqref="AN391">
    <cfRule type="containsErrors" dxfId="602" priority="595">
      <formula>ISERROR(AN391)</formula>
    </cfRule>
  </conditionalFormatting>
  <conditionalFormatting sqref="J391">
    <cfRule type="containsErrors" dxfId="601" priority="605">
      <formula>ISERROR(J391)</formula>
    </cfRule>
  </conditionalFormatting>
  <conditionalFormatting sqref="M391">
    <cfRule type="containsErrors" dxfId="600" priority="604">
      <formula>ISERROR(M391)</formula>
    </cfRule>
  </conditionalFormatting>
  <conditionalFormatting sqref="P391">
    <cfRule type="containsErrors" dxfId="599" priority="603">
      <formula>ISERROR(P391)</formula>
    </cfRule>
  </conditionalFormatting>
  <conditionalFormatting sqref="S391">
    <cfRule type="containsErrors" dxfId="598" priority="602">
      <formula>ISERROR(S391)</formula>
    </cfRule>
  </conditionalFormatting>
  <conditionalFormatting sqref="V391">
    <cfRule type="containsErrors" dxfId="597" priority="601">
      <formula>ISERROR(V391)</formula>
    </cfRule>
  </conditionalFormatting>
  <conditionalFormatting sqref="Y391">
    <cfRule type="containsErrors" dxfId="596" priority="600">
      <formula>ISERROR(Y391)</formula>
    </cfRule>
  </conditionalFormatting>
  <conditionalFormatting sqref="AB391">
    <cfRule type="containsErrors" dxfId="595" priority="599">
      <formula>ISERROR(AB391)</formula>
    </cfRule>
  </conditionalFormatting>
  <conditionalFormatting sqref="AE391">
    <cfRule type="containsErrors" dxfId="594" priority="598">
      <formula>ISERROR(AE391)</formula>
    </cfRule>
  </conditionalFormatting>
  <conditionalFormatting sqref="AH391">
    <cfRule type="containsErrors" dxfId="593" priority="597">
      <formula>ISERROR(AH391)</formula>
    </cfRule>
  </conditionalFormatting>
  <conditionalFormatting sqref="AK391">
    <cfRule type="containsErrors" dxfId="592" priority="596">
      <formula>ISERROR(AK391)</formula>
    </cfRule>
  </conditionalFormatting>
  <conditionalFormatting sqref="AN392">
    <cfRule type="containsErrors" dxfId="591" priority="584">
      <formula>ISERROR(AN392)</formula>
    </cfRule>
  </conditionalFormatting>
  <conditionalFormatting sqref="J392">
    <cfRule type="containsErrors" dxfId="590" priority="594">
      <formula>ISERROR(J392)</formula>
    </cfRule>
  </conditionalFormatting>
  <conditionalFormatting sqref="M392">
    <cfRule type="containsErrors" dxfId="589" priority="593">
      <formula>ISERROR(M392)</formula>
    </cfRule>
  </conditionalFormatting>
  <conditionalFormatting sqref="P392">
    <cfRule type="containsErrors" dxfId="588" priority="592">
      <formula>ISERROR(P392)</formula>
    </cfRule>
  </conditionalFormatting>
  <conditionalFormatting sqref="S392">
    <cfRule type="containsErrors" dxfId="587" priority="591">
      <formula>ISERROR(S392)</formula>
    </cfRule>
  </conditionalFormatting>
  <conditionalFormatting sqref="V392">
    <cfRule type="containsErrors" dxfId="586" priority="590">
      <formula>ISERROR(V392)</formula>
    </cfRule>
  </conditionalFormatting>
  <conditionalFormatting sqref="Y392">
    <cfRule type="containsErrors" dxfId="585" priority="589">
      <formula>ISERROR(Y392)</formula>
    </cfRule>
  </conditionalFormatting>
  <conditionalFormatting sqref="AB392">
    <cfRule type="containsErrors" dxfId="584" priority="588">
      <formula>ISERROR(AB392)</formula>
    </cfRule>
  </conditionalFormatting>
  <conditionalFormatting sqref="AE392">
    <cfRule type="containsErrors" dxfId="583" priority="587">
      <formula>ISERROR(AE392)</formula>
    </cfRule>
  </conditionalFormatting>
  <conditionalFormatting sqref="AH392">
    <cfRule type="containsErrors" dxfId="582" priority="586">
      <formula>ISERROR(AH392)</formula>
    </cfRule>
  </conditionalFormatting>
  <conditionalFormatting sqref="AK392">
    <cfRule type="containsErrors" dxfId="581" priority="585">
      <formula>ISERROR(AK392)</formula>
    </cfRule>
  </conditionalFormatting>
  <conditionalFormatting sqref="AN393">
    <cfRule type="containsErrors" dxfId="580" priority="573">
      <formula>ISERROR(AN393)</formula>
    </cfRule>
  </conditionalFormatting>
  <conditionalFormatting sqref="J393">
    <cfRule type="containsErrors" dxfId="579" priority="583">
      <formula>ISERROR(J393)</formula>
    </cfRule>
  </conditionalFormatting>
  <conditionalFormatting sqref="M393">
    <cfRule type="containsErrors" dxfId="578" priority="582">
      <formula>ISERROR(M393)</formula>
    </cfRule>
  </conditionalFormatting>
  <conditionalFormatting sqref="P393">
    <cfRule type="containsErrors" dxfId="577" priority="581">
      <formula>ISERROR(P393)</formula>
    </cfRule>
  </conditionalFormatting>
  <conditionalFormatting sqref="S393">
    <cfRule type="containsErrors" dxfId="576" priority="580">
      <formula>ISERROR(S393)</formula>
    </cfRule>
  </conditionalFormatting>
  <conditionalFormatting sqref="V393">
    <cfRule type="containsErrors" dxfId="575" priority="579">
      <formula>ISERROR(V393)</formula>
    </cfRule>
  </conditionalFormatting>
  <conditionalFormatting sqref="Y393">
    <cfRule type="containsErrors" dxfId="574" priority="578">
      <formula>ISERROR(Y393)</formula>
    </cfRule>
  </conditionalFormatting>
  <conditionalFormatting sqref="AB393">
    <cfRule type="containsErrors" dxfId="573" priority="577">
      <formula>ISERROR(AB393)</formula>
    </cfRule>
  </conditionalFormatting>
  <conditionalFormatting sqref="AE393">
    <cfRule type="containsErrors" dxfId="572" priority="576">
      <formula>ISERROR(AE393)</formula>
    </cfRule>
  </conditionalFormatting>
  <conditionalFormatting sqref="AH393">
    <cfRule type="containsErrors" dxfId="571" priority="575">
      <formula>ISERROR(AH393)</formula>
    </cfRule>
  </conditionalFormatting>
  <conditionalFormatting sqref="AK393">
    <cfRule type="containsErrors" dxfId="570" priority="574">
      <formula>ISERROR(AK393)</formula>
    </cfRule>
  </conditionalFormatting>
  <conditionalFormatting sqref="AN394">
    <cfRule type="containsErrors" dxfId="569" priority="562">
      <formula>ISERROR(AN394)</formula>
    </cfRule>
  </conditionalFormatting>
  <conditionalFormatting sqref="J394">
    <cfRule type="containsErrors" dxfId="568" priority="572">
      <formula>ISERROR(J394)</formula>
    </cfRule>
  </conditionalFormatting>
  <conditionalFormatting sqref="M394">
    <cfRule type="containsErrors" dxfId="567" priority="571">
      <formula>ISERROR(M394)</formula>
    </cfRule>
  </conditionalFormatting>
  <conditionalFormatting sqref="P394">
    <cfRule type="containsErrors" dxfId="566" priority="570">
      <formula>ISERROR(P394)</formula>
    </cfRule>
  </conditionalFormatting>
  <conditionalFormatting sqref="S394">
    <cfRule type="containsErrors" dxfId="565" priority="569">
      <formula>ISERROR(S394)</formula>
    </cfRule>
  </conditionalFormatting>
  <conditionalFormatting sqref="V394">
    <cfRule type="containsErrors" dxfId="564" priority="568">
      <formula>ISERROR(V394)</formula>
    </cfRule>
  </conditionalFormatting>
  <conditionalFormatting sqref="Y394">
    <cfRule type="containsErrors" dxfId="563" priority="567">
      <formula>ISERROR(Y394)</formula>
    </cfRule>
  </conditionalFormatting>
  <conditionalFormatting sqref="AB394">
    <cfRule type="containsErrors" dxfId="562" priority="566">
      <formula>ISERROR(AB394)</formula>
    </cfRule>
  </conditionalFormatting>
  <conditionalFormatting sqref="AE394">
    <cfRule type="containsErrors" dxfId="561" priority="565">
      <formula>ISERROR(AE394)</formula>
    </cfRule>
  </conditionalFormatting>
  <conditionalFormatting sqref="AH394">
    <cfRule type="containsErrors" dxfId="560" priority="564">
      <formula>ISERROR(AH394)</formula>
    </cfRule>
  </conditionalFormatting>
  <conditionalFormatting sqref="AK394">
    <cfRule type="containsErrors" dxfId="559" priority="563">
      <formula>ISERROR(AK394)</formula>
    </cfRule>
  </conditionalFormatting>
  <conditionalFormatting sqref="AN396">
    <cfRule type="containsErrors" dxfId="558" priority="551">
      <formula>ISERROR(AN396)</formula>
    </cfRule>
  </conditionalFormatting>
  <conditionalFormatting sqref="J396">
    <cfRule type="containsErrors" dxfId="557" priority="561">
      <formula>ISERROR(J396)</formula>
    </cfRule>
  </conditionalFormatting>
  <conditionalFormatting sqref="M396">
    <cfRule type="containsErrors" dxfId="556" priority="560">
      <formula>ISERROR(M396)</formula>
    </cfRule>
  </conditionalFormatting>
  <conditionalFormatting sqref="P396">
    <cfRule type="containsErrors" dxfId="555" priority="559">
      <formula>ISERROR(P396)</formula>
    </cfRule>
  </conditionalFormatting>
  <conditionalFormatting sqref="S396">
    <cfRule type="containsErrors" dxfId="554" priority="558">
      <formula>ISERROR(S396)</formula>
    </cfRule>
  </conditionalFormatting>
  <conditionalFormatting sqref="V396">
    <cfRule type="containsErrors" dxfId="553" priority="557">
      <formula>ISERROR(V396)</formula>
    </cfRule>
  </conditionalFormatting>
  <conditionalFormatting sqref="Y396">
    <cfRule type="containsErrors" dxfId="552" priority="556">
      <formula>ISERROR(Y396)</formula>
    </cfRule>
  </conditionalFormatting>
  <conditionalFormatting sqref="AB396">
    <cfRule type="containsErrors" dxfId="551" priority="555">
      <formula>ISERROR(AB396)</formula>
    </cfRule>
  </conditionalFormatting>
  <conditionalFormatting sqref="AE396">
    <cfRule type="containsErrors" dxfId="550" priority="554">
      <formula>ISERROR(AE396)</formula>
    </cfRule>
  </conditionalFormatting>
  <conditionalFormatting sqref="AH396">
    <cfRule type="containsErrors" dxfId="549" priority="553">
      <formula>ISERROR(AH396)</formula>
    </cfRule>
  </conditionalFormatting>
  <conditionalFormatting sqref="AK396">
    <cfRule type="containsErrors" dxfId="548" priority="552">
      <formula>ISERROR(AK396)</formula>
    </cfRule>
  </conditionalFormatting>
  <conditionalFormatting sqref="AN397">
    <cfRule type="containsErrors" dxfId="547" priority="540">
      <formula>ISERROR(AN397)</formula>
    </cfRule>
  </conditionalFormatting>
  <conditionalFormatting sqref="J397">
    <cfRule type="containsErrors" dxfId="546" priority="550">
      <formula>ISERROR(J397)</formula>
    </cfRule>
  </conditionalFormatting>
  <conditionalFormatting sqref="M397">
    <cfRule type="containsErrors" dxfId="545" priority="549">
      <formula>ISERROR(M397)</formula>
    </cfRule>
  </conditionalFormatting>
  <conditionalFormatting sqref="P397">
    <cfRule type="containsErrors" dxfId="544" priority="548">
      <formula>ISERROR(P397)</formula>
    </cfRule>
  </conditionalFormatting>
  <conditionalFormatting sqref="S397">
    <cfRule type="containsErrors" dxfId="543" priority="547">
      <formula>ISERROR(S397)</formula>
    </cfRule>
  </conditionalFormatting>
  <conditionalFormatting sqref="V397">
    <cfRule type="containsErrors" dxfId="542" priority="546">
      <formula>ISERROR(V397)</formula>
    </cfRule>
  </conditionalFormatting>
  <conditionalFormatting sqref="Y397">
    <cfRule type="containsErrors" dxfId="541" priority="545">
      <formula>ISERROR(Y397)</formula>
    </cfRule>
  </conditionalFormatting>
  <conditionalFormatting sqref="AB397">
    <cfRule type="containsErrors" dxfId="540" priority="544">
      <formula>ISERROR(AB397)</formula>
    </cfRule>
  </conditionalFormatting>
  <conditionalFormatting sqref="AE397">
    <cfRule type="containsErrors" dxfId="539" priority="543">
      <formula>ISERROR(AE397)</formula>
    </cfRule>
  </conditionalFormatting>
  <conditionalFormatting sqref="AH397">
    <cfRule type="containsErrors" dxfId="538" priority="542">
      <formula>ISERROR(AH397)</formula>
    </cfRule>
  </conditionalFormatting>
  <conditionalFormatting sqref="AK397">
    <cfRule type="containsErrors" dxfId="537" priority="541">
      <formula>ISERROR(AK397)</formula>
    </cfRule>
  </conditionalFormatting>
  <conditionalFormatting sqref="AN398">
    <cfRule type="containsErrors" dxfId="536" priority="529">
      <formula>ISERROR(AN398)</formula>
    </cfRule>
  </conditionalFormatting>
  <conditionalFormatting sqref="J398">
    <cfRule type="containsErrors" dxfId="535" priority="539">
      <formula>ISERROR(J398)</formula>
    </cfRule>
  </conditionalFormatting>
  <conditionalFormatting sqref="M398">
    <cfRule type="containsErrors" dxfId="534" priority="538">
      <formula>ISERROR(M398)</formula>
    </cfRule>
  </conditionalFormatting>
  <conditionalFormatting sqref="P398">
    <cfRule type="containsErrors" dxfId="533" priority="537">
      <formula>ISERROR(P398)</formula>
    </cfRule>
  </conditionalFormatting>
  <conditionalFormatting sqref="S398">
    <cfRule type="containsErrors" dxfId="532" priority="536">
      <formula>ISERROR(S398)</formula>
    </cfRule>
  </conditionalFormatting>
  <conditionalFormatting sqref="V398">
    <cfRule type="containsErrors" dxfId="531" priority="535">
      <formula>ISERROR(V398)</formula>
    </cfRule>
  </conditionalFormatting>
  <conditionalFormatting sqref="Y398">
    <cfRule type="containsErrors" dxfId="530" priority="534">
      <formula>ISERROR(Y398)</formula>
    </cfRule>
  </conditionalFormatting>
  <conditionalFormatting sqref="AB398">
    <cfRule type="containsErrors" dxfId="529" priority="533">
      <formula>ISERROR(AB398)</formula>
    </cfRule>
  </conditionalFormatting>
  <conditionalFormatting sqref="AE398">
    <cfRule type="containsErrors" dxfId="528" priority="532">
      <formula>ISERROR(AE398)</formula>
    </cfRule>
  </conditionalFormatting>
  <conditionalFormatting sqref="AH398">
    <cfRule type="containsErrors" dxfId="527" priority="531">
      <formula>ISERROR(AH398)</formula>
    </cfRule>
  </conditionalFormatting>
  <conditionalFormatting sqref="AK398">
    <cfRule type="containsErrors" dxfId="526" priority="530">
      <formula>ISERROR(AK398)</formula>
    </cfRule>
  </conditionalFormatting>
  <conditionalFormatting sqref="AN399">
    <cfRule type="containsErrors" dxfId="525" priority="518">
      <formula>ISERROR(AN399)</formula>
    </cfRule>
  </conditionalFormatting>
  <conditionalFormatting sqref="J399">
    <cfRule type="containsErrors" dxfId="524" priority="528">
      <formula>ISERROR(J399)</formula>
    </cfRule>
  </conditionalFormatting>
  <conditionalFormatting sqref="M399">
    <cfRule type="containsErrors" dxfId="523" priority="527">
      <formula>ISERROR(M399)</formula>
    </cfRule>
  </conditionalFormatting>
  <conditionalFormatting sqref="P399">
    <cfRule type="containsErrors" dxfId="522" priority="526">
      <formula>ISERROR(P399)</formula>
    </cfRule>
  </conditionalFormatting>
  <conditionalFormatting sqref="S399">
    <cfRule type="containsErrors" dxfId="521" priority="525">
      <formula>ISERROR(S399)</formula>
    </cfRule>
  </conditionalFormatting>
  <conditionalFormatting sqref="V399">
    <cfRule type="containsErrors" dxfId="520" priority="524">
      <formula>ISERROR(V399)</formula>
    </cfRule>
  </conditionalFormatting>
  <conditionalFormatting sqref="Y399">
    <cfRule type="containsErrors" dxfId="519" priority="523">
      <formula>ISERROR(Y399)</formula>
    </cfRule>
  </conditionalFormatting>
  <conditionalFormatting sqref="AB399">
    <cfRule type="containsErrors" dxfId="518" priority="522">
      <formula>ISERROR(AB399)</formula>
    </cfRule>
  </conditionalFormatting>
  <conditionalFormatting sqref="AE399">
    <cfRule type="containsErrors" dxfId="517" priority="521">
      <formula>ISERROR(AE399)</formula>
    </cfRule>
  </conditionalFormatting>
  <conditionalFormatting sqref="AH399">
    <cfRule type="containsErrors" dxfId="516" priority="520">
      <formula>ISERROR(AH399)</formula>
    </cfRule>
  </conditionalFormatting>
  <conditionalFormatting sqref="AK399">
    <cfRule type="containsErrors" dxfId="515" priority="519">
      <formula>ISERROR(AK399)</formula>
    </cfRule>
  </conditionalFormatting>
  <conditionalFormatting sqref="AN401">
    <cfRule type="containsErrors" dxfId="514" priority="507">
      <formula>ISERROR(AN401)</formula>
    </cfRule>
  </conditionalFormatting>
  <conditionalFormatting sqref="J401">
    <cfRule type="containsErrors" dxfId="513" priority="517">
      <formula>ISERROR(J401)</formula>
    </cfRule>
  </conditionalFormatting>
  <conditionalFormatting sqref="M401">
    <cfRule type="containsErrors" dxfId="512" priority="516">
      <formula>ISERROR(M401)</formula>
    </cfRule>
  </conditionalFormatting>
  <conditionalFormatting sqref="P401">
    <cfRule type="containsErrors" dxfId="511" priority="515">
      <formula>ISERROR(P401)</formula>
    </cfRule>
  </conditionalFormatting>
  <conditionalFormatting sqref="S401">
    <cfRule type="containsErrors" dxfId="510" priority="514">
      <formula>ISERROR(S401)</formula>
    </cfRule>
  </conditionalFormatting>
  <conditionalFormatting sqref="V401">
    <cfRule type="containsErrors" dxfId="509" priority="513">
      <formula>ISERROR(V401)</formula>
    </cfRule>
  </conditionalFormatting>
  <conditionalFormatting sqref="Y401">
    <cfRule type="containsErrors" dxfId="508" priority="512">
      <formula>ISERROR(Y401)</formula>
    </cfRule>
  </conditionalFormatting>
  <conditionalFormatting sqref="AB401">
    <cfRule type="containsErrors" dxfId="507" priority="511">
      <formula>ISERROR(AB401)</formula>
    </cfRule>
  </conditionalFormatting>
  <conditionalFormatting sqref="AE401">
    <cfRule type="containsErrors" dxfId="506" priority="510">
      <formula>ISERROR(AE401)</formula>
    </cfRule>
  </conditionalFormatting>
  <conditionalFormatting sqref="AH401">
    <cfRule type="containsErrors" dxfId="505" priority="509">
      <formula>ISERROR(AH401)</formula>
    </cfRule>
  </conditionalFormatting>
  <conditionalFormatting sqref="AK401">
    <cfRule type="containsErrors" dxfId="504" priority="508">
      <formula>ISERROR(AK401)</formula>
    </cfRule>
  </conditionalFormatting>
  <conditionalFormatting sqref="AN402">
    <cfRule type="containsErrors" dxfId="503" priority="496">
      <formula>ISERROR(AN402)</formula>
    </cfRule>
  </conditionalFormatting>
  <conditionalFormatting sqref="J402">
    <cfRule type="containsErrors" dxfId="502" priority="506">
      <formula>ISERROR(J402)</formula>
    </cfRule>
  </conditionalFormatting>
  <conditionalFormatting sqref="M402">
    <cfRule type="containsErrors" dxfId="501" priority="505">
      <formula>ISERROR(M402)</formula>
    </cfRule>
  </conditionalFormatting>
  <conditionalFormatting sqref="P402">
    <cfRule type="containsErrors" dxfId="500" priority="504">
      <formula>ISERROR(P402)</formula>
    </cfRule>
  </conditionalFormatting>
  <conditionalFormatting sqref="S402">
    <cfRule type="containsErrors" dxfId="499" priority="503">
      <formula>ISERROR(S402)</formula>
    </cfRule>
  </conditionalFormatting>
  <conditionalFormatting sqref="V402">
    <cfRule type="containsErrors" dxfId="498" priority="502">
      <formula>ISERROR(V402)</formula>
    </cfRule>
  </conditionalFormatting>
  <conditionalFormatting sqref="Y402">
    <cfRule type="containsErrors" dxfId="497" priority="501">
      <formula>ISERROR(Y402)</formula>
    </cfRule>
  </conditionalFormatting>
  <conditionalFormatting sqref="AB402">
    <cfRule type="containsErrors" dxfId="496" priority="500">
      <formula>ISERROR(AB402)</formula>
    </cfRule>
  </conditionalFormatting>
  <conditionalFormatting sqref="AE402">
    <cfRule type="containsErrors" dxfId="495" priority="499">
      <formula>ISERROR(AE402)</formula>
    </cfRule>
  </conditionalFormatting>
  <conditionalFormatting sqref="AH402">
    <cfRule type="containsErrors" dxfId="494" priority="498">
      <formula>ISERROR(AH402)</formula>
    </cfRule>
  </conditionalFormatting>
  <conditionalFormatting sqref="AK402">
    <cfRule type="containsErrors" dxfId="493" priority="497">
      <formula>ISERROR(AK402)</formula>
    </cfRule>
  </conditionalFormatting>
  <conditionalFormatting sqref="AN403">
    <cfRule type="containsErrors" dxfId="492" priority="485">
      <formula>ISERROR(AN403)</formula>
    </cfRule>
  </conditionalFormatting>
  <conditionalFormatting sqref="J403">
    <cfRule type="containsErrors" dxfId="491" priority="495">
      <formula>ISERROR(J403)</formula>
    </cfRule>
  </conditionalFormatting>
  <conditionalFormatting sqref="M403">
    <cfRule type="containsErrors" dxfId="490" priority="494">
      <formula>ISERROR(M403)</formula>
    </cfRule>
  </conditionalFormatting>
  <conditionalFormatting sqref="P403">
    <cfRule type="containsErrors" dxfId="489" priority="493">
      <formula>ISERROR(P403)</formula>
    </cfRule>
  </conditionalFormatting>
  <conditionalFormatting sqref="S403">
    <cfRule type="containsErrors" dxfId="488" priority="492">
      <formula>ISERROR(S403)</formula>
    </cfRule>
  </conditionalFormatting>
  <conditionalFormatting sqref="V403">
    <cfRule type="containsErrors" dxfId="487" priority="491">
      <formula>ISERROR(V403)</formula>
    </cfRule>
  </conditionalFormatting>
  <conditionalFormatting sqref="Y403">
    <cfRule type="containsErrors" dxfId="486" priority="490">
      <formula>ISERROR(Y403)</formula>
    </cfRule>
  </conditionalFormatting>
  <conditionalFormatting sqref="AB403">
    <cfRule type="containsErrors" dxfId="485" priority="489">
      <formula>ISERROR(AB403)</formula>
    </cfRule>
  </conditionalFormatting>
  <conditionalFormatting sqref="AE403">
    <cfRule type="containsErrors" dxfId="484" priority="488">
      <formula>ISERROR(AE403)</formula>
    </cfRule>
  </conditionalFormatting>
  <conditionalFormatting sqref="AH403">
    <cfRule type="containsErrors" dxfId="483" priority="487">
      <formula>ISERROR(AH403)</formula>
    </cfRule>
  </conditionalFormatting>
  <conditionalFormatting sqref="AK403">
    <cfRule type="containsErrors" dxfId="482" priority="486">
      <formula>ISERROR(AK403)</formula>
    </cfRule>
  </conditionalFormatting>
  <conditionalFormatting sqref="AN404">
    <cfRule type="containsErrors" dxfId="481" priority="474">
      <formula>ISERROR(AN404)</formula>
    </cfRule>
  </conditionalFormatting>
  <conditionalFormatting sqref="J404">
    <cfRule type="containsErrors" dxfId="480" priority="484">
      <formula>ISERROR(J404)</formula>
    </cfRule>
  </conditionalFormatting>
  <conditionalFormatting sqref="M404">
    <cfRule type="containsErrors" dxfId="479" priority="483">
      <formula>ISERROR(M404)</formula>
    </cfRule>
  </conditionalFormatting>
  <conditionalFormatting sqref="P404">
    <cfRule type="containsErrors" dxfId="478" priority="482">
      <formula>ISERROR(P404)</formula>
    </cfRule>
  </conditionalFormatting>
  <conditionalFormatting sqref="S404">
    <cfRule type="containsErrors" dxfId="477" priority="481">
      <formula>ISERROR(S404)</formula>
    </cfRule>
  </conditionalFormatting>
  <conditionalFormatting sqref="V404">
    <cfRule type="containsErrors" dxfId="476" priority="480">
      <formula>ISERROR(V404)</formula>
    </cfRule>
  </conditionalFormatting>
  <conditionalFormatting sqref="Y404">
    <cfRule type="containsErrors" dxfId="475" priority="479">
      <formula>ISERROR(Y404)</formula>
    </cfRule>
  </conditionalFormatting>
  <conditionalFormatting sqref="AB404">
    <cfRule type="containsErrors" dxfId="474" priority="478">
      <formula>ISERROR(AB404)</formula>
    </cfRule>
  </conditionalFormatting>
  <conditionalFormatting sqref="AE404">
    <cfRule type="containsErrors" dxfId="473" priority="477">
      <formula>ISERROR(AE404)</formula>
    </cfRule>
  </conditionalFormatting>
  <conditionalFormatting sqref="AH404">
    <cfRule type="containsErrors" dxfId="472" priority="476">
      <formula>ISERROR(AH404)</formula>
    </cfRule>
  </conditionalFormatting>
  <conditionalFormatting sqref="AK404">
    <cfRule type="containsErrors" dxfId="471" priority="475">
      <formula>ISERROR(AK404)</formula>
    </cfRule>
  </conditionalFormatting>
  <conditionalFormatting sqref="AN411">
    <cfRule type="containsErrors" dxfId="470" priority="463">
      <formula>ISERROR(AN411)</formula>
    </cfRule>
  </conditionalFormatting>
  <conditionalFormatting sqref="J411">
    <cfRule type="containsErrors" dxfId="469" priority="473">
      <formula>ISERROR(J411)</formula>
    </cfRule>
  </conditionalFormatting>
  <conditionalFormatting sqref="M411">
    <cfRule type="containsErrors" dxfId="468" priority="472">
      <formula>ISERROR(M411)</formula>
    </cfRule>
  </conditionalFormatting>
  <conditionalFormatting sqref="P411">
    <cfRule type="containsErrors" dxfId="467" priority="471">
      <formula>ISERROR(P411)</formula>
    </cfRule>
  </conditionalFormatting>
  <conditionalFormatting sqref="S411">
    <cfRule type="containsErrors" dxfId="466" priority="470">
      <formula>ISERROR(S411)</formula>
    </cfRule>
  </conditionalFormatting>
  <conditionalFormatting sqref="V411">
    <cfRule type="containsErrors" dxfId="465" priority="469">
      <formula>ISERROR(V411)</formula>
    </cfRule>
  </conditionalFormatting>
  <conditionalFormatting sqref="Y411">
    <cfRule type="containsErrors" dxfId="464" priority="468">
      <formula>ISERROR(Y411)</formula>
    </cfRule>
  </conditionalFormatting>
  <conditionalFormatting sqref="AB411">
    <cfRule type="containsErrors" dxfId="463" priority="467">
      <formula>ISERROR(AB411)</formula>
    </cfRule>
  </conditionalFormatting>
  <conditionalFormatting sqref="AE411">
    <cfRule type="containsErrors" dxfId="462" priority="466">
      <formula>ISERROR(AE411)</formula>
    </cfRule>
  </conditionalFormatting>
  <conditionalFormatting sqref="AH411">
    <cfRule type="containsErrors" dxfId="461" priority="465">
      <formula>ISERROR(AH411)</formula>
    </cfRule>
  </conditionalFormatting>
  <conditionalFormatting sqref="AK411">
    <cfRule type="containsErrors" dxfId="460" priority="464">
      <formula>ISERROR(AK411)</formula>
    </cfRule>
  </conditionalFormatting>
  <conditionalFormatting sqref="AN412">
    <cfRule type="containsErrors" dxfId="459" priority="452">
      <formula>ISERROR(AN412)</formula>
    </cfRule>
  </conditionalFormatting>
  <conditionalFormatting sqref="J412">
    <cfRule type="containsErrors" dxfId="458" priority="462">
      <formula>ISERROR(J412)</formula>
    </cfRule>
  </conditionalFormatting>
  <conditionalFormatting sqref="M412">
    <cfRule type="containsErrors" dxfId="457" priority="461">
      <formula>ISERROR(M412)</formula>
    </cfRule>
  </conditionalFormatting>
  <conditionalFormatting sqref="P412">
    <cfRule type="containsErrors" dxfId="456" priority="460">
      <formula>ISERROR(P412)</formula>
    </cfRule>
  </conditionalFormatting>
  <conditionalFormatting sqref="S412">
    <cfRule type="containsErrors" dxfId="455" priority="459">
      <formula>ISERROR(S412)</formula>
    </cfRule>
  </conditionalFormatting>
  <conditionalFormatting sqref="V412">
    <cfRule type="containsErrors" dxfId="454" priority="458">
      <formula>ISERROR(V412)</formula>
    </cfRule>
  </conditionalFormatting>
  <conditionalFormatting sqref="Y412">
    <cfRule type="containsErrors" dxfId="453" priority="457">
      <formula>ISERROR(Y412)</formula>
    </cfRule>
  </conditionalFormatting>
  <conditionalFormatting sqref="AB412">
    <cfRule type="containsErrors" dxfId="452" priority="456">
      <formula>ISERROR(AB412)</formula>
    </cfRule>
  </conditionalFormatting>
  <conditionalFormatting sqref="AE412">
    <cfRule type="containsErrors" dxfId="451" priority="455">
      <formula>ISERROR(AE412)</formula>
    </cfRule>
  </conditionalFormatting>
  <conditionalFormatting sqref="AH412">
    <cfRule type="containsErrors" dxfId="450" priority="454">
      <formula>ISERROR(AH412)</formula>
    </cfRule>
  </conditionalFormatting>
  <conditionalFormatting sqref="AK412">
    <cfRule type="containsErrors" dxfId="449" priority="453">
      <formula>ISERROR(AK412)</formula>
    </cfRule>
  </conditionalFormatting>
  <conditionalFormatting sqref="AN413">
    <cfRule type="containsErrors" dxfId="448" priority="441">
      <formula>ISERROR(AN413)</formula>
    </cfRule>
  </conditionalFormatting>
  <conditionalFormatting sqref="J413">
    <cfRule type="containsErrors" dxfId="447" priority="451">
      <formula>ISERROR(J413)</formula>
    </cfRule>
  </conditionalFormatting>
  <conditionalFormatting sqref="M413">
    <cfRule type="containsErrors" dxfId="446" priority="450">
      <formula>ISERROR(M413)</formula>
    </cfRule>
  </conditionalFormatting>
  <conditionalFormatting sqref="P413">
    <cfRule type="containsErrors" dxfId="445" priority="449">
      <formula>ISERROR(P413)</formula>
    </cfRule>
  </conditionalFormatting>
  <conditionalFormatting sqref="S413">
    <cfRule type="containsErrors" dxfId="444" priority="448">
      <formula>ISERROR(S413)</formula>
    </cfRule>
  </conditionalFormatting>
  <conditionalFormatting sqref="V413">
    <cfRule type="containsErrors" dxfId="443" priority="447">
      <formula>ISERROR(V413)</formula>
    </cfRule>
  </conditionalFormatting>
  <conditionalFormatting sqref="Y413">
    <cfRule type="containsErrors" dxfId="442" priority="446">
      <formula>ISERROR(Y413)</formula>
    </cfRule>
  </conditionalFormatting>
  <conditionalFormatting sqref="AB413">
    <cfRule type="containsErrors" dxfId="441" priority="445">
      <formula>ISERROR(AB413)</formula>
    </cfRule>
  </conditionalFormatting>
  <conditionalFormatting sqref="AE413">
    <cfRule type="containsErrors" dxfId="440" priority="444">
      <formula>ISERROR(AE413)</formula>
    </cfRule>
  </conditionalFormatting>
  <conditionalFormatting sqref="AH413">
    <cfRule type="containsErrors" dxfId="439" priority="443">
      <formula>ISERROR(AH413)</formula>
    </cfRule>
  </conditionalFormatting>
  <conditionalFormatting sqref="AK413">
    <cfRule type="containsErrors" dxfId="438" priority="442">
      <formula>ISERROR(AK413)</formula>
    </cfRule>
  </conditionalFormatting>
  <conditionalFormatting sqref="AN414">
    <cfRule type="containsErrors" dxfId="437" priority="430">
      <formula>ISERROR(AN414)</formula>
    </cfRule>
  </conditionalFormatting>
  <conditionalFormatting sqref="J414">
    <cfRule type="containsErrors" dxfId="436" priority="440">
      <formula>ISERROR(J414)</formula>
    </cfRule>
  </conditionalFormatting>
  <conditionalFormatting sqref="M414">
    <cfRule type="containsErrors" dxfId="435" priority="439">
      <formula>ISERROR(M414)</formula>
    </cfRule>
  </conditionalFormatting>
  <conditionalFormatting sqref="P414">
    <cfRule type="containsErrors" dxfId="434" priority="438">
      <formula>ISERROR(P414)</formula>
    </cfRule>
  </conditionalFormatting>
  <conditionalFormatting sqref="V414">
    <cfRule type="containsErrors" dxfId="433" priority="436">
      <formula>ISERROR(V414)</formula>
    </cfRule>
  </conditionalFormatting>
  <conditionalFormatting sqref="Y414">
    <cfRule type="containsErrors" dxfId="432" priority="435">
      <formula>ISERROR(Y414)</formula>
    </cfRule>
  </conditionalFormatting>
  <conditionalFormatting sqref="AE414">
    <cfRule type="containsErrors" dxfId="431" priority="433">
      <formula>ISERROR(AE414)</formula>
    </cfRule>
  </conditionalFormatting>
  <conditionalFormatting sqref="AH414">
    <cfRule type="containsErrors" dxfId="430" priority="432">
      <formula>ISERROR(AH414)</formula>
    </cfRule>
  </conditionalFormatting>
  <conditionalFormatting sqref="AK414">
    <cfRule type="containsErrors" dxfId="429" priority="431">
      <formula>ISERROR(AK414)</formula>
    </cfRule>
  </conditionalFormatting>
  <conditionalFormatting sqref="AN328">
    <cfRule type="containsErrors" dxfId="428" priority="404">
      <formula>ISERROR(AN328)</formula>
    </cfRule>
  </conditionalFormatting>
  <conditionalFormatting sqref="AN325:AN327 AN329">
    <cfRule type="containsErrors" dxfId="427" priority="417">
      <formula>ISERROR(AN325)</formula>
    </cfRule>
  </conditionalFormatting>
  <conditionalFormatting sqref="G325:G327 G329">
    <cfRule type="containsErrors" dxfId="426" priority="429">
      <formula>ISERROR(G325)</formula>
    </cfRule>
  </conditionalFormatting>
  <conditionalFormatting sqref="J325:J327 J329">
    <cfRule type="containsErrors" dxfId="425" priority="428">
      <formula>ISERROR(J325)</formula>
    </cfRule>
  </conditionalFormatting>
  <conditionalFormatting sqref="M325:M327 M329">
    <cfRule type="containsErrors" dxfId="424" priority="427">
      <formula>ISERROR(M325)</formula>
    </cfRule>
  </conditionalFormatting>
  <conditionalFormatting sqref="P325:P327 P329">
    <cfRule type="containsErrors" dxfId="423" priority="426">
      <formula>ISERROR(P325)</formula>
    </cfRule>
  </conditionalFormatting>
  <conditionalFormatting sqref="S325:S327 S329">
    <cfRule type="containsErrors" dxfId="422" priority="425">
      <formula>ISERROR(S325)</formula>
    </cfRule>
  </conditionalFormatting>
  <conditionalFormatting sqref="V325:V327 V329">
    <cfRule type="containsErrors" dxfId="421" priority="424">
      <formula>ISERROR(V325)</formula>
    </cfRule>
  </conditionalFormatting>
  <conditionalFormatting sqref="Y325:Y327 Y329">
    <cfRule type="containsErrors" dxfId="420" priority="423">
      <formula>ISERROR(Y325)</formula>
    </cfRule>
  </conditionalFormatting>
  <conditionalFormatting sqref="AQ325:AQ327 AQ329">
    <cfRule type="containsErrors" dxfId="419" priority="422">
      <formula>ISERROR(AQ325)</formula>
    </cfRule>
  </conditionalFormatting>
  <conditionalFormatting sqref="AB325:AB327 AB329">
    <cfRule type="containsErrors" dxfId="418" priority="421">
      <formula>ISERROR(AB325)</formula>
    </cfRule>
  </conditionalFormatting>
  <conditionalFormatting sqref="AE325:AE327 AE329">
    <cfRule type="containsErrors" dxfId="417" priority="420">
      <formula>ISERROR(AE325)</formula>
    </cfRule>
  </conditionalFormatting>
  <conditionalFormatting sqref="AH325:AH327 AH329">
    <cfRule type="containsErrors" dxfId="416" priority="419">
      <formula>ISERROR(AH325)</formula>
    </cfRule>
  </conditionalFormatting>
  <conditionalFormatting sqref="AK325:AK327 AK329">
    <cfRule type="containsErrors" dxfId="415" priority="418">
      <formula>ISERROR(AK325)</formula>
    </cfRule>
  </conditionalFormatting>
  <conditionalFormatting sqref="AQ328">
    <cfRule type="containsErrors" dxfId="414" priority="416">
      <formula>ISERROR(AQ328)</formula>
    </cfRule>
  </conditionalFormatting>
  <conditionalFormatting sqref="G328">
    <cfRule type="containsErrors" dxfId="413" priority="415">
      <formula>ISERROR(G328)</formula>
    </cfRule>
  </conditionalFormatting>
  <conditionalFormatting sqref="J328">
    <cfRule type="containsErrors" dxfId="412" priority="414">
      <formula>ISERROR(J328)</formula>
    </cfRule>
  </conditionalFormatting>
  <conditionalFormatting sqref="M328">
    <cfRule type="containsErrors" dxfId="411" priority="413">
      <formula>ISERROR(M328)</formula>
    </cfRule>
  </conditionalFormatting>
  <conditionalFormatting sqref="P328">
    <cfRule type="containsErrors" dxfId="410" priority="412">
      <formula>ISERROR(P328)</formula>
    </cfRule>
  </conditionalFormatting>
  <conditionalFormatting sqref="S328">
    <cfRule type="containsErrors" dxfId="409" priority="411">
      <formula>ISERROR(S328)</formula>
    </cfRule>
  </conditionalFormatting>
  <conditionalFormatting sqref="V328">
    <cfRule type="containsErrors" dxfId="408" priority="410">
      <formula>ISERROR(V328)</formula>
    </cfRule>
  </conditionalFormatting>
  <conditionalFormatting sqref="Y328">
    <cfRule type="containsErrors" dxfId="407" priority="409">
      <formula>ISERROR(Y328)</formula>
    </cfRule>
  </conditionalFormatting>
  <conditionalFormatting sqref="AB328">
    <cfRule type="containsErrors" dxfId="406" priority="408">
      <formula>ISERROR(AB328)</formula>
    </cfRule>
  </conditionalFormatting>
  <conditionalFormatting sqref="AE328">
    <cfRule type="containsErrors" dxfId="405" priority="407">
      <formula>ISERROR(AE328)</formula>
    </cfRule>
  </conditionalFormatting>
  <conditionalFormatting sqref="AH328">
    <cfRule type="containsErrors" dxfId="404" priority="406">
      <formula>ISERROR(AH328)</formula>
    </cfRule>
  </conditionalFormatting>
  <conditionalFormatting sqref="AK328">
    <cfRule type="containsErrors" dxfId="403" priority="405">
      <formula>ISERROR(AK328)</formula>
    </cfRule>
  </conditionalFormatting>
  <conditionalFormatting sqref="AN253">
    <cfRule type="containsErrors" dxfId="402" priority="378">
      <formula>ISERROR(AN253)</formula>
    </cfRule>
  </conditionalFormatting>
  <conditionalFormatting sqref="AN250:AN252 AN254">
    <cfRule type="containsErrors" dxfId="401" priority="391">
      <formula>ISERROR(AN250)</formula>
    </cfRule>
  </conditionalFormatting>
  <conditionalFormatting sqref="G250:G252 G254">
    <cfRule type="containsErrors" dxfId="400" priority="403">
      <formula>ISERROR(G250)</formula>
    </cfRule>
  </conditionalFormatting>
  <conditionalFormatting sqref="J250:J252 J254">
    <cfRule type="containsErrors" dxfId="399" priority="402">
      <formula>ISERROR(J250)</formula>
    </cfRule>
  </conditionalFormatting>
  <conditionalFormatting sqref="M250:M252 M254">
    <cfRule type="containsErrors" dxfId="398" priority="401">
      <formula>ISERROR(M250)</formula>
    </cfRule>
  </conditionalFormatting>
  <conditionalFormatting sqref="P250:P252 P254">
    <cfRule type="containsErrors" dxfId="397" priority="400">
      <formula>ISERROR(P250)</formula>
    </cfRule>
  </conditionalFormatting>
  <conditionalFormatting sqref="S250:S252 S254">
    <cfRule type="containsErrors" dxfId="396" priority="399">
      <formula>ISERROR(S250)</formula>
    </cfRule>
  </conditionalFormatting>
  <conditionalFormatting sqref="V250:V252 V254">
    <cfRule type="containsErrors" dxfId="395" priority="398">
      <formula>ISERROR(V250)</formula>
    </cfRule>
  </conditionalFormatting>
  <conditionalFormatting sqref="Y250:Y252 Y254">
    <cfRule type="containsErrors" dxfId="394" priority="397">
      <formula>ISERROR(Y250)</formula>
    </cfRule>
  </conditionalFormatting>
  <conditionalFormatting sqref="AQ250:AQ252 AQ254">
    <cfRule type="containsErrors" dxfId="393" priority="396">
      <formula>ISERROR(AQ250)</formula>
    </cfRule>
  </conditionalFormatting>
  <conditionalFormatting sqref="AB250:AB252 AB254">
    <cfRule type="containsErrors" dxfId="392" priority="395">
      <formula>ISERROR(AB250)</formula>
    </cfRule>
  </conditionalFormatting>
  <conditionalFormatting sqref="AE250:AE252 AE254">
    <cfRule type="containsErrors" dxfId="391" priority="394">
      <formula>ISERROR(AE250)</formula>
    </cfRule>
  </conditionalFormatting>
  <conditionalFormatting sqref="AH250:AH252 AH254">
    <cfRule type="containsErrors" dxfId="390" priority="393">
      <formula>ISERROR(AH250)</formula>
    </cfRule>
  </conditionalFormatting>
  <conditionalFormatting sqref="AK250:AK252 AK254">
    <cfRule type="containsErrors" dxfId="389" priority="392">
      <formula>ISERROR(AK250)</formula>
    </cfRule>
  </conditionalFormatting>
  <conditionalFormatting sqref="AQ253">
    <cfRule type="containsErrors" dxfId="388" priority="390">
      <formula>ISERROR(AQ253)</formula>
    </cfRule>
  </conditionalFormatting>
  <conditionalFormatting sqref="G253">
    <cfRule type="containsErrors" dxfId="387" priority="389">
      <formula>ISERROR(G253)</formula>
    </cfRule>
  </conditionalFormatting>
  <conditionalFormatting sqref="J253">
    <cfRule type="containsErrors" dxfId="386" priority="388">
      <formula>ISERROR(J253)</formula>
    </cfRule>
  </conditionalFormatting>
  <conditionalFormatting sqref="M253">
    <cfRule type="containsErrors" dxfId="385" priority="387">
      <formula>ISERROR(M253)</formula>
    </cfRule>
  </conditionalFormatting>
  <conditionalFormatting sqref="P253">
    <cfRule type="containsErrors" dxfId="384" priority="386">
      <formula>ISERROR(P253)</formula>
    </cfRule>
  </conditionalFormatting>
  <conditionalFormatting sqref="S253">
    <cfRule type="containsErrors" dxfId="383" priority="385">
      <formula>ISERROR(S253)</formula>
    </cfRule>
  </conditionalFormatting>
  <conditionalFormatting sqref="V253">
    <cfRule type="containsErrors" dxfId="382" priority="384">
      <formula>ISERROR(V253)</formula>
    </cfRule>
  </conditionalFormatting>
  <conditionalFormatting sqref="Y253">
    <cfRule type="containsErrors" dxfId="381" priority="383">
      <formula>ISERROR(Y253)</formula>
    </cfRule>
  </conditionalFormatting>
  <conditionalFormatting sqref="AB253">
    <cfRule type="containsErrors" dxfId="380" priority="382">
      <formula>ISERROR(AB253)</formula>
    </cfRule>
  </conditionalFormatting>
  <conditionalFormatting sqref="AE253">
    <cfRule type="containsErrors" dxfId="379" priority="381">
      <formula>ISERROR(AE253)</formula>
    </cfRule>
  </conditionalFormatting>
  <conditionalFormatting sqref="AH253">
    <cfRule type="containsErrors" dxfId="378" priority="380">
      <formula>ISERROR(AH253)</formula>
    </cfRule>
  </conditionalFormatting>
  <conditionalFormatting sqref="AK253">
    <cfRule type="containsErrors" dxfId="377" priority="379">
      <formula>ISERROR(AK253)</formula>
    </cfRule>
  </conditionalFormatting>
  <conditionalFormatting sqref="AN258">
    <cfRule type="containsErrors" dxfId="376" priority="352">
      <formula>ISERROR(AN258)</formula>
    </cfRule>
  </conditionalFormatting>
  <conditionalFormatting sqref="AN255:AN257 AN259">
    <cfRule type="containsErrors" dxfId="375" priority="365">
      <formula>ISERROR(AN255)</formula>
    </cfRule>
  </conditionalFormatting>
  <conditionalFormatting sqref="G255:G257 G259">
    <cfRule type="containsErrors" dxfId="374" priority="377">
      <formula>ISERROR(G255)</formula>
    </cfRule>
  </conditionalFormatting>
  <conditionalFormatting sqref="J255:J257 J259">
    <cfRule type="containsErrors" dxfId="373" priority="376">
      <formula>ISERROR(J255)</formula>
    </cfRule>
  </conditionalFormatting>
  <conditionalFormatting sqref="M255:M257 M259">
    <cfRule type="containsErrors" dxfId="372" priority="375">
      <formula>ISERROR(M255)</formula>
    </cfRule>
  </conditionalFormatting>
  <conditionalFormatting sqref="P255:P257 P259">
    <cfRule type="containsErrors" dxfId="371" priority="374">
      <formula>ISERROR(P255)</formula>
    </cfRule>
  </conditionalFormatting>
  <conditionalFormatting sqref="S255:S257 S259">
    <cfRule type="containsErrors" dxfId="370" priority="373">
      <formula>ISERROR(S255)</formula>
    </cfRule>
  </conditionalFormatting>
  <conditionalFormatting sqref="V255:V257 V259">
    <cfRule type="containsErrors" dxfId="369" priority="372">
      <formula>ISERROR(V255)</formula>
    </cfRule>
  </conditionalFormatting>
  <conditionalFormatting sqref="Y255:Y257 Y259">
    <cfRule type="containsErrors" dxfId="368" priority="371">
      <formula>ISERROR(Y255)</formula>
    </cfRule>
  </conditionalFormatting>
  <conditionalFormatting sqref="AQ255:AQ257 AQ259">
    <cfRule type="containsErrors" dxfId="367" priority="370">
      <formula>ISERROR(AQ255)</formula>
    </cfRule>
  </conditionalFormatting>
  <conditionalFormatting sqref="AB255:AB257 AB259">
    <cfRule type="containsErrors" dxfId="366" priority="369">
      <formula>ISERROR(AB255)</formula>
    </cfRule>
  </conditionalFormatting>
  <conditionalFormatting sqref="AE255:AE257 AE259">
    <cfRule type="containsErrors" dxfId="365" priority="368">
      <formula>ISERROR(AE255)</formula>
    </cfRule>
  </conditionalFormatting>
  <conditionalFormatting sqref="AH255:AH257 AH259">
    <cfRule type="containsErrors" dxfId="364" priority="367">
      <formula>ISERROR(AH255)</formula>
    </cfRule>
  </conditionalFormatting>
  <conditionalFormatting sqref="AK255:AK257 AK259">
    <cfRule type="containsErrors" dxfId="363" priority="366">
      <formula>ISERROR(AK255)</formula>
    </cfRule>
  </conditionalFormatting>
  <conditionalFormatting sqref="AQ258">
    <cfRule type="containsErrors" dxfId="362" priority="364">
      <formula>ISERROR(AQ258)</formula>
    </cfRule>
  </conditionalFormatting>
  <conditionalFormatting sqref="G258">
    <cfRule type="containsErrors" dxfId="361" priority="363">
      <formula>ISERROR(G258)</formula>
    </cfRule>
  </conditionalFormatting>
  <conditionalFormatting sqref="J258">
    <cfRule type="containsErrors" dxfId="360" priority="362">
      <formula>ISERROR(J258)</formula>
    </cfRule>
  </conditionalFormatting>
  <conditionalFormatting sqref="M258">
    <cfRule type="containsErrors" dxfId="359" priority="361">
      <formula>ISERROR(M258)</formula>
    </cfRule>
  </conditionalFormatting>
  <conditionalFormatting sqref="P258">
    <cfRule type="containsErrors" dxfId="358" priority="360">
      <formula>ISERROR(P258)</formula>
    </cfRule>
  </conditionalFormatting>
  <conditionalFormatting sqref="S258">
    <cfRule type="containsErrors" dxfId="357" priority="359">
      <formula>ISERROR(S258)</formula>
    </cfRule>
  </conditionalFormatting>
  <conditionalFormatting sqref="V258">
    <cfRule type="containsErrors" dxfId="356" priority="358">
      <formula>ISERROR(V258)</formula>
    </cfRule>
  </conditionalFormatting>
  <conditionalFormatting sqref="Y258">
    <cfRule type="containsErrors" dxfId="355" priority="357">
      <formula>ISERROR(Y258)</formula>
    </cfRule>
  </conditionalFormatting>
  <conditionalFormatting sqref="AB258">
    <cfRule type="containsErrors" dxfId="354" priority="356">
      <formula>ISERROR(AB258)</formula>
    </cfRule>
  </conditionalFormatting>
  <conditionalFormatting sqref="AE258">
    <cfRule type="containsErrors" dxfId="353" priority="355">
      <formula>ISERROR(AE258)</formula>
    </cfRule>
  </conditionalFormatting>
  <conditionalFormatting sqref="AH258">
    <cfRule type="containsErrors" dxfId="352" priority="354">
      <formula>ISERROR(AH258)</formula>
    </cfRule>
  </conditionalFormatting>
  <conditionalFormatting sqref="AK258">
    <cfRule type="containsErrors" dxfId="351" priority="353">
      <formula>ISERROR(AK258)</formula>
    </cfRule>
  </conditionalFormatting>
  <conditionalFormatting sqref="AN263">
    <cfRule type="containsErrors" dxfId="350" priority="326">
      <formula>ISERROR(AN263)</formula>
    </cfRule>
  </conditionalFormatting>
  <conditionalFormatting sqref="AN260:AN262 AN264">
    <cfRule type="containsErrors" dxfId="349" priority="339">
      <formula>ISERROR(AN260)</formula>
    </cfRule>
  </conditionalFormatting>
  <conditionalFormatting sqref="G260:G262 G264">
    <cfRule type="containsErrors" dxfId="348" priority="351">
      <formula>ISERROR(G260)</formula>
    </cfRule>
  </conditionalFormatting>
  <conditionalFormatting sqref="J260:J262 J264">
    <cfRule type="containsErrors" dxfId="347" priority="350">
      <formula>ISERROR(J260)</formula>
    </cfRule>
  </conditionalFormatting>
  <conditionalFormatting sqref="M260:M262 M264">
    <cfRule type="containsErrors" dxfId="346" priority="349">
      <formula>ISERROR(M260)</formula>
    </cfRule>
  </conditionalFormatting>
  <conditionalFormatting sqref="P260:P262 P264">
    <cfRule type="containsErrors" dxfId="345" priority="348">
      <formula>ISERROR(P260)</formula>
    </cfRule>
  </conditionalFormatting>
  <conditionalFormatting sqref="S260:S262 S264">
    <cfRule type="containsErrors" dxfId="344" priority="347">
      <formula>ISERROR(S260)</formula>
    </cfRule>
  </conditionalFormatting>
  <conditionalFormatting sqref="V260:V262 V264">
    <cfRule type="containsErrors" dxfId="343" priority="346">
      <formula>ISERROR(V260)</formula>
    </cfRule>
  </conditionalFormatting>
  <conditionalFormatting sqref="Y260:Y262 Y264">
    <cfRule type="containsErrors" dxfId="342" priority="345">
      <formula>ISERROR(Y260)</formula>
    </cfRule>
  </conditionalFormatting>
  <conditionalFormatting sqref="AQ260:AQ262 AQ264">
    <cfRule type="containsErrors" dxfId="341" priority="344">
      <formula>ISERROR(AQ260)</formula>
    </cfRule>
  </conditionalFormatting>
  <conditionalFormatting sqref="AB260:AB262 AB264">
    <cfRule type="containsErrors" dxfId="340" priority="343">
      <formula>ISERROR(AB260)</formula>
    </cfRule>
  </conditionalFormatting>
  <conditionalFormatting sqref="AE260:AE262 AE264">
    <cfRule type="containsErrors" dxfId="339" priority="342">
      <formula>ISERROR(AE260)</formula>
    </cfRule>
  </conditionalFormatting>
  <conditionalFormatting sqref="AH260:AH262 AH264">
    <cfRule type="containsErrors" dxfId="338" priority="341">
      <formula>ISERROR(AH260)</formula>
    </cfRule>
  </conditionalFormatting>
  <conditionalFormatting sqref="AK260:AK262 AK264">
    <cfRule type="containsErrors" dxfId="337" priority="340">
      <formula>ISERROR(AK260)</formula>
    </cfRule>
  </conditionalFormatting>
  <conditionalFormatting sqref="AQ263">
    <cfRule type="containsErrors" dxfId="336" priority="338">
      <formula>ISERROR(AQ263)</formula>
    </cfRule>
  </conditionalFormatting>
  <conditionalFormatting sqref="G263">
    <cfRule type="containsErrors" dxfId="335" priority="337">
      <formula>ISERROR(G263)</formula>
    </cfRule>
  </conditionalFormatting>
  <conditionalFormatting sqref="J263">
    <cfRule type="containsErrors" dxfId="334" priority="336">
      <formula>ISERROR(J263)</formula>
    </cfRule>
  </conditionalFormatting>
  <conditionalFormatting sqref="M263">
    <cfRule type="containsErrors" dxfId="333" priority="335">
      <formula>ISERROR(M263)</formula>
    </cfRule>
  </conditionalFormatting>
  <conditionalFormatting sqref="P263">
    <cfRule type="containsErrors" dxfId="332" priority="334">
      <formula>ISERROR(P263)</formula>
    </cfRule>
  </conditionalFormatting>
  <conditionalFormatting sqref="S263">
    <cfRule type="containsErrors" dxfId="331" priority="333">
      <formula>ISERROR(S263)</formula>
    </cfRule>
  </conditionalFormatting>
  <conditionalFormatting sqref="V263">
    <cfRule type="containsErrors" dxfId="330" priority="332">
      <formula>ISERROR(V263)</formula>
    </cfRule>
  </conditionalFormatting>
  <conditionalFormatting sqref="Y263">
    <cfRule type="containsErrors" dxfId="329" priority="331">
      <formula>ISERROR(Y263)</formula>
    </cfRule>
  </conditionalFormatting>
  <conditionalFormatting sqref="AB263">
    <cfRule type="containsErrors" dxfId="328" priority="330">
      <formula>ISERROR(AB263)</formula>
    </cfRule>
  </conditionalFormatting>
  <conditionalFormatting sqref="AE263">
    <cfRule type="containsErrors" dxfId="327" priority="329">
      <formula>ISERROR(AE263)</formula>
    </cfRule>
  </conditionalFormatting>
  <conditionalFormatting sqref="AH263">
    <cfRule type="containsErrors" dxfId="326" priority="328">
      <formula>ISERROR(AH263)</formula>
    </cfRule>
  </conditionalFormatting>
  <conditionalFormatting sqref="AK263">
    <cfRule type="containsErrors" dxfId="325" priority="327">
      <formula>ISERROR(AK263)</formula>
    </cfRule>
  </conditionalFormatting>
  <conditionalFormatting sqref="AN268">
    <cfRule type="containsErrors" dxfId="324" priority="300">
      <formula>ISERROR(AN268)</formula>
    </cfRule>
  </conditionalFormatting>
  <conditionalFormatting sqref="AN265:AN267 AN269">
    <cfRule type="containsErrors" dxfId="323" priority="313">
      <formula>ISERROR(AN265)</formula>
    </cfRule>
  </conditionalFormatting>
  <conditionalFormatting sqref="G265:G267 G269">
    <cfRule type="containsErrors" dxfId="322" priority="325">
      <formula>ISERROR(G265)</formula>
    </cfRule>
  </conditionalFormatting>
  <conditionalFormatting sqref="J265:J267 J269">
    <cfRule type="containsErrors" dxfId="321" priority="324">
      <formula>ISERROR(J265)</formula>
    </cfRule>
  </conditionalFormatting>
  <conditionalFormatting sqref="M265:M267 M269">
    <cfRule type="containsErrors" dxfId="320" priority="323">
      <formula>ISERROR(M265)</formula>
    </cfRule>
  </conditionalFormatting>
  <conditionalFormatting sqref="P265:P267 P269">
    <cfRule type="containsErrors" dxfId="319" priority="322">
      <formula>ISERROR(P265)</formula>
    </cfRule>
  </conditionalFormatting>
  <conditionalFormatting sqref="S265:S267 S269">
    <cfRule type="containsErrors" dxfId="318" priority="321">
      <formula>ISERROR(S265)</formula>
    </cfRule>
  </conditionalFormatting>
  <conditionalFormatting sqref="V265:V267 V269">
    <cfRule type="containsErrors" dxfId="317" priority="320">
      <formula>ISERROR(V265)</formula>
    </cfRule>
  </conditionalFormatting>
  <conditionalFormatting sqref="Y265:Y267 Y269">
    <cfRule type="containsErrors" dxfId="316" priority="319">
      <formula>ISERROR(Y265)</formula>
    </cfRule>
  </conditionalFormatting>
  <conditionalFormatting sqref="AQ265:AQ267 AQ269">
    <cfRule type="containsErrors" dxfId="315" priority="318">
      <formula>ISERROR(AQ265)</formula>
    </cfRule>
  </conditionalFormatting>
  <conditionalFormatting sqref="AB265:AB267 AB269">
    <cfRule type="containsErrors" dxfId="314" priority="317">
      <formula>ISERROR(AB265)</formula>
    </cfRule>
  </conditionalFormatting>
  <conditionalFormatting sqref="AE265:AE267 AE269">
    <cfRule type="containsErrors" dxfId="313" priority="316">
      <formula>ISERROR(AE265)</formula>
    </cfRule>
  </conditionalFormatting>
  <conditionalFormatting sqref="AH265:AH267 AH269">
    <cfRule type="containsErrors" dxfId="312" priority="315">
      <formula>ISERROR(AH265)</formula>
    </cfRule>
  </conditionalFormatting>
  <conditionalFormatting sqref="AK265:AK267 AK269">
    <cfRule type="containsErrors" dxfId="311" priority="314">
      <formula>ISERROR(AK265)</formula>
    </cfRule>
  </conditionalFormatting>
  <conditionalFormatting sqref="AQ268">
    <cfRule type="containsErrors" dxfId="310" priority="312">
      <formula>ISERROR(AQ268)</formula>
    </cfRule>
  </conditionalFormatting>
  <conditionalFormatting sqref="G268">
    <cfRule type="containsErrors" dxfId="309" priority="311">
      <formula>ISERROR(G268)</formula>
    </cfRule>
  </conditionalFormatting>
  <conditionalFormatting sqref="J268">
    <cfRule type="containsErrors" dxfId="308" priority="310">
      <formula>ISERROR(J268)</formula>
    </cfRule>
  </conditionalFormatting>
  <conditionalFormatting sqref="M268">
    <cfRule type="containsErrors" dxfId="307" priority="309">
      <formula>ISERROR(M268)</formula>
    </cfRule>
  </conditionalFormatting>
  <conditionalFormatting sqref="P268">
    <cfRule type="containsErrors" dxfId="306" priority="308">
      <formula>ISERROR(P268)</formula>
    </cfRule>
  </conditionalFormatting>
  <conditionalFormatting sqref="S268">
    <cfRule type="containsErrors" dxfId="305" priority="307">
      <formula>ISERROR(S268)</formula>
    </cfRule>
  </conditionalFormatting>
  <conditionalFormatting sqref="V268">
    <cfRule type="containsErrors" dxfId="304" priority="306">
      <formula>ISERROR(V268)</formula>
    </cfRule>
  </conditionalFormatting>
  <conditionalFormatting sqref="Y268">
    <cfRule type="containsErrors" dxfId="303" priority="305">
      <formula>ISERROR(Y268)</formula>
    </cfRule>
  </conditionalFormatting>
  <conditionalFormatting sqref="AB268">
    <cfRule type="containsErrors" dxfId="302" priority="304">
      <formula>ISERROR(AB268)</formula>
    </cfRule>
  </conditionalFormatting>
  <conditionalFormatting sqref="AE268">
    <cfRule type="containsErrors" dxfId="301" priority="303">
      <formula>ISERROR(AE268)</formula>
    </cfRule>
  </conditionalFormatting>
  <conditionalFormatting sqref="AH268">
    <cfRule type="containsErrors" dxfId="300" priority="302">
      <formula>ISERROR(AH268)</formula>
    </cfRule>
  </conditionalFormatting>
  <conditionalFormatting sqref="AK268">
    <cfRule type="containsErrors" dxfId="299" priority="301">
      <formula>ISERROR(AK268)</formula>
    </cfRule>
  </conditionalFormatting>
  <conditionalFormatting sqref="AN273">
    <cfRule type="containsErrors" dxfId="298" priority="274">
      <formula>ISERROR(AN273)</formula>
    </cfRule>
  </conditionalFormatting>
  <conditionalFormatting sqref="AN270:AN272 AN274">
    <cfRule type="containsErrors" dxfId="297" priority="287">
      <formula>ISERROR(AN270)</formula>
    </cfRule>
  </conditionalFormatting>
  <conditionalFormatting sqref="G270:G272 G274">
    <cfRule type="containsErrors" dxfId="296" priority="299">
      <formula>ISERROR(G270)</formula>
    </cfRule>
  </conditionalFormatting>
  <conditionalFormatting sqref="J270:J272 J274">
    <cfRule type="containsErrors" dxfId="295" priority="298">
      <formula>ISERROR(J270)</formula>
    </cfRule>
  </conditionalFormatting>
  <conditionalFormatting sqref="M270:M272 M274">
    <cfRule type="containsErrors" dxfId="294" priority="297">
      <formula>ISERROR(M270)</formula>
    </cfRule>
  </conditionalFormatting>
  <conditionalFormatting sqref="P270:P272 P274">
    <cfRule type="containsErrors" dxfId="293" priority="296">
      <formula>ISERROR(P270)</formula>
    </cfRule>
  </conditionalFormatting>
  <conditionalFormatting sqref="S270:S272 S274">
    <cfRule type="containsErrors" dxfId="292" priority="295">
      <formula>ISERROR(S270)</formula>
    </cfRule>
  </conditionalFormatting>
  <conditionalFormatting sqref="V270:V272 V274">
    <cfRule type="containsErrors" dxfId="291" priority="294">
      <formula>ISERROR(V270)</formula>
    </cfRule>
  </conditionalFormatting>
  <conditionalFormatting sqref="Y270:Y272 Y274">
    <cfRule type="containsErrors" dxfId="290" priority="293">
      <formula>ISERROR(Y270)</formula>
    </cfRule>
  </conditionalFormatting>
  <conditionalFormatting sqref="AQ270:AQ272 AQ274">
    <cfRule type="containsErrors" dxfId="289" priority="292">
      <formula>ISERROR(AQ270)</formula>
    </cfRule>
  </conditionalFormatting>
  <conditionalFormatting sqref="AB270:AB272 AB274">
    <cfRule type="containsErrors" dxfId="288" priority="291">
      <formula>ISERROR(AB270)</formula>
    </cfRule>
  </conditionalFormatting>
  <conditionalFormatting sqref="AE270:AE272 AE274">
    <cfRule type="containsErrors" dxfId="287" priority="290">
      <formula>ISERROR(AE270)</formula>
    </cfRule>
  </conditionalFormatting>
  <conditionalFormatting sqref="AH270:AH272 AH274">
    <cfRule type="containsErrors" dxfId="286" priority="289">
      <formula>ISERROR(AH270)</formula>
    </cfRule>
  </conditionalFormatting>
  <conditionalFormatting sqref="AK270:AK272 AK274">
    <cfRule type="containsErrors" dxfId="285" priority="288">
      <formula>ISERROR(AK270)</formula>
    </cfRule>
  </conditionalFormatting>
  <conditionalFormatting sqref="AQ273">
    <cfRule type="containsErrors" dxfId="284" priority="286">
      <formula>ISERROR(AQ273)</formula>
    </cfRule>
  </conditionalFormatting>
  <conditionalFormatting sqref="G273">
    <cfRule type="containsErrors" dxfId="283" priority="285">
      <formula>ISERROR(G273)</formula>
    </cfRule>
  </conditionalFormatting>
  <conditionalFormatting sqref="J273">
    <cfRule type="containsErrors" dxfId="282" priority="284">
      <formula>ISERROR(J273)</formula>
    </cfRule>
  </conditionalFormatting>
  <conditionalFormatting sqref="M273">
    <cfRule type="containsErrors" dxfId="281" priority="283">
      <formula>ISERROR(M273)</formula>
    </cfRule>
  </conditionalFormatting>
  <conditionalFormatting sqref="P273">
    <cfRule type="containsErrors" dxfId="280" priority="282">
      <formula>ISERROR(P273)</formula>
    </cfRule>
  </conditionalFormatting>
  <conditionalFormatting sqref="S273">
    <cfRule type="containsErrors" dxfId="279" priority="281">
      <formula>ISERROR(S273)</formula>
    </cfRule>
  </conditionalFormatting>
  <conditionalFormatting sqref="V273">
    <cfRule type="containsErrors" dxfId="278" priority="280">
      <formula>ISERROR(V273)</formula>
    </cfRule>
  </conditionalFormatting>
  <conditionalFormatting sqref="Y273">
    <cfRule type="containsErrors" dxfId="277" priority="279">
      <formula>ISERROR(Y273)</formula>
    </cfRule>
  </conditionalFormatting>
  <conditionalFormatting sqref="AB273">
    <cfRule type="containsErrors" dxfId="276" priority="278">
      <formula>ISERROR(AB273)</formula>
    </cfRule>
  </conditionalFormatting>
  <conditionalFormatting sqref="AE273">
    <cfRule type="containsErrors" dxfId="275" priority="277">
      <formula>ISERROR(AE273)</formula>
    </cfRule>
  </conditionalFormatting>
  <conditionalFormatting sqref="AH273">
    <cfRule type="containsErrors" dxfId="274" priority="276">
      <formula>ISERROR(AH273)</formula>
    </cfRule>
  </conditionalFormatting>
  <conditionalFormatting sqref="AK273">
    <cfRule type="containsErrors" dxfId="273" priority="275">
      <formula>ISERROR(AK273)</formula>
    </cfRule>
  </conditionalFormatting>
  <conditionalFormatting sqref="AN278">
    <cfRule type="containsErrors" dxfId="272" priority="248">
      <formula>ISERROR(AN278)</formula>
    </cfRule>
  </conditionalFormatting>
  <conditionalFormatting sqref="AN275:AN277 AN279">
    <cfRule type="containsErrors" dxfId="271" priority="261">
      <formula>ISERROR(AN275)</formula>
    </cfRule>
  </conditionalFormatting>
  <conditionalFormatting sqref="G275:G277 G279">
    <cfRule type="containsErrors" dxfId="270" priority="273">
      <formula>ISERROR(G275)</formula>
    </cfRule>
  </conditionalFormatting>
  <conditionalFormatting sqref="J275:J277 J279">
    <cfRule type="containsErrors" dxfId="269" priority="272">
      <formula>ISERROR(J275)</formula>
    </cfRule>
  </conditionalFormatting>
  <conditionalFormatting sqref="M275:M277 M279">
    <cfRule type="containsErrors" dxfId="268" priority="271">
      <formula>ISERROR(M275)</formula>
    </cfRule>
  </conditionalFormatting>
  <conditionalFormatting sqref="P275:P277 P279">
    <cfRule type="containsErrors" dxfId="267" priority="270">
      <formula>ISERROR(P275)</formula>
    </cfRule>
  </conditionalFormatting>
  <conditionalFormatting sqref="S275:S277 S279">
    <cfRule type="containsErrors" dxfId="266" priority="269">
      <formula>ISERROR(S275)</formula>
    </cfRule>
  </conditionalFormatting>
  <conditionalFormatting sqref="V275:V277 V279">
    <cfRule type="containsErrors" dxfId="265" priority="268">
      <formula>ISERROR(V275)</formula>
    </cfRule>
  </conditionalFormatting>
  <conditionalFormatting sqref="Y275:Y277 Y279">
    <cfRule type="containsErrors" dxfId="264" priority="267">
      <formula>ISERROR(Y275)</formula>
    </cfRule>
  </conditionalFormatting>
  <conditionalFormatting sqref="AQ275:AQ277 AQ279">
    <cfRule type="containsErrors" dxfId="263" priority="266">
      <formula>ISERROR(AQ275)</formula>
    </cfRule>
  </conditionalFormatting>
  <conditionalFormatting sqref="AB275:AB277 AB279">
    <cfRule type="containsErrors" dxfId="262" priority="265">
      <formula>ISERROR(AB275)</formula>
    </cfRule>
  </conditionalFormatting>
  <conditionalFormatting sqref="AE275:AE277 AE279">
    <cfRule type="containsErrors" dxfId="261" priority="264">
      <formula>ISERROR(AE275)</formula>
    </cfRule>
  </conditionalFormatting>
  <conditionalFormatting sqref="AH275:AH277 AH279">
    <cfRule type="containsErrors" dxfId="260" priority="263">
      <formula>ISERROR(AH275)</formula>
    </cfRule>
  </conditionalFormatting>
  <conditionalFormatting sqref="AK275:AK277 AK279">
    <cfRule type="containsErrors" dxfId="259" priority="262">
      <formula>ISERROR(AK275)</formula>
    </cfRule>
  </conditionalFormatting>
  <conditionalFormatting sqref="AQ278">
    <cfRule type="containsErrors" dxfId="258" priority="260">
      <formula>ISERROR(AQ278)</formula>
    </cfRule>
  </conditionalFormatting>
  <conditionalFormatting sqref="G278">
    <cfRule type="containsErrors" dxfId="257" priority="259">
      <formula>ISERROR(G278)</formula>
    </cfRule>
  </conditionalFormatting>
  <conditionalFormatting sqref="J278">
    <cfRule type="containsErrors" dxfId="256" priority="258">
      <formula>ISERROR(J278)</formula>
    </cfRule>
  </conditionalFormatting>
  <conditionalFormatting sqref="M278">
    <cfRule type="containsErrors" dxfId="255" priority="257">
      <formula>ISERROR(M278)</formula>
    </cfRule>
  </conditionalFormatting>
  <conditionalFormatting sqref="P278">
    <cfRule type="containsErrors" dxfId="254" priority="256">
      <formula>ISERROR(P278)</formula>
    </cfRule>
  </conditionalFormatting>
  <conditionalFormatting sqref="S278">
    <cfRule type="containsErrors" dxfId="253" priority="255">
      <formula>ISERROR(S278)</formula>
    </cfRule>
  </conditionalFormatting>
  <conditionalFormatting sqref="V278">
    <cfRule type="containsErrors" dxfId="252" priority="254">
      <formula>ISERROR(V278)</formula>
    </cfRule>
  </conditionalFormatting>
  <conditionalFormatting sqref="Y278">
    <cfRule type="containsErrors" dxfId="251" priority="253">
      <formula>ISERROR(Y278)</formula>
    </cfRule>
  </conditionalFormatting>
  <conditionalFormatting sqref="AB278">
    <cfRule type="containsErrors" dxfId="250" priority="252">
      <formula>ISERROR(AB278)</formula>
    </cfRule>
  </conditionalFormatting>
  <conditionalFormatting sqref="AE278">
    <cfRule type="containsErrors" dxfId="249" priority="251">
      <formula>ISERROR(AE278)</formula>
    </cfRule>
  </conditionalFormatting>
  <conditionalFormatting sqref="AH278">
    <cfRule type="containsErrors" dxfId="248" priority="250">
      <formula>ISERROR(AH278)</formula>
    </cfRule>
  </conditionalFormatting>
  <conditionalFormatting sqref="AK278">
    <cfRule type="containsErrors" dxfId="247" priority="249">
      <formula>ISERROR(AK278)</formula>
    </cfRule>
  </conditionalFormatting>
  <conditionalFormatting sqref="AN283">
    <cfRule type="containsErrors" dxfId="246" priority="222">
      <formula>ISERROR(AN283)</formula>
    </cfRule>
  </conditionalFormatting>
  <conditionalFormatting sqref="AN280:AN282 AN284">
    <cfRule type="containsErrors" dxfId="245" priority="235">
      <formula>ISERROR(AN280)</formula>
    </cfRule>
  </conditionalFormatting>
  <conditionalFormatting sqref="G280:G282 G284">
    <cfRule type="containsErrors" dxfId="244" priority="247">
      <formula>ISERROR(G280)</formula>
    </cfRule>
  </conditionalFormatting>
  <conditionalFormatting sqref="J280:J282 J284">
    <cfRule type="containsErrors" dxfId="243" priority="246">
      <formula>ISERROR(J280)</formula>
    </cfRule>
  </conditionalFormatting>
  <conditionalFormatting sqref="M280:M282 M284">
    <cfRule type="containsErrors" dxfId="242" priority="245">
      <formula>ISERROR(M280)</formula>
    </cfRule>
  </conditionalFormatting>
  <conditionalFormatting sqref="P280:P282 P284">
    <cfRule type="containsErrors" dxfId="241" priority="244">
      <formula>ISERROR(P280)</formula>
    </cfRule>
  </conditionalFormatting>
  <conditionalFormatting sqref="S280:S282 S284">
    <cfRule type="containsErrors" dxfId="240" priority="243">
      <formula>ISERROR(S280)</formula>
    </cfRule>
  </conditionalFormatting>
  <conditionalFormatting sqref="V280:V282 V284">
    <cfRule type="containsErrors" dxfId="239" priority="242">
      <formula>ISERROR(V280)</formula>
    </cfRule>
  </conditionalFormatting>
  <conditionalFormatting sqref="Y280:Y282 Y284">
    <cfRule type="containsErrors" dxfId="238" priority="241">
      <formula>ISERROR(Y280)</formula>
    </cfRule>
  </conditionalFormatting>
  <conditionalFormatting sqref="AQ280:AQ282 AQ284">
    <cfRule type="containsErrors" dxfId="237" priority="240">
      <formula>ISERROR(AQ280)</formula>
    </cfRule>
  </conditionalFormatting>
  <conditionalFormatting sqref="AB280:AB282 AB284">
    <cfRule type="containsErrors" dxfId="236" priority="239">
      <formula>ISERROR(AB280)</formula>
    </cfRule>
  </conditionalFormatting>
  <conditionalFormatting sqref="AE280:AE282 AE284">
    <cfRule type="containsErrors" dxfId="235" priority="238">
      <formula>ISERROR(AE280)</formula>
    </cfRule>
  </conditionalFormatting>
  <conditionalFormatting sqref="AH280:AH282 AH284">
    <cfRule type="containsErrors" dxfId="234" priority="237">
      <formula>ISERROR(AH280)</formula>
    </cfRule>
  </conditionalFormatting>
  <conditionalFormatting sqref="AK280:AK282 AK284">
    <cfRule type="containsErrors" dxfId="233" priority="236">
      <formula>ISERROR(AK280)</formula>
    </cfRule>
  </conditionalFormatting>
  <conditionalFormatting sqref="AQ283">
    <cfRule type="containsErrors" dxfId="232" priority="234">
      <formula>ISERROR(AQ283)</formula>
    </cfRule>
  </conditionalFormatting>
  <conditionalFormatting sqref="G283">
    <cfRule type="containsErrors" dxfId="231" priority="233">
      <formula>ISERROR(G283)</formula>
    </cfRule>
  </conditionalFormatting>
  <conditionalFormatting sqref="J283">
    <cfRule type="containsErrors" dxfId="230" priority="232">
      <formula>ISERROR(J283)</formula>
    </cfRule>
  </conditionalFormatting>
  <conditionalFormatting sqref="M283">
    <cfRule type="containsErrors" dxfId="229" priority="231">
      <formula>ISERROR(M283)</formula>
    </cfRule>
  </conditionalFormatting>
  <conditionalFormatting sqref="P283">
    <cfRule type="containsErrors" dxfId="228" priority="230">
      <formula>ISERROR(P283)</formula>
    </cfRule>
  </conditionalFormatting>
  <conditionalFormatting sqref="S283">
    <cfRule type="containsErrors" dxfId="227" priority="229">
      <formula>ISERROR(S283)</formula>
    </cfRule>
  </conditionalFormatting>
  <conditionalFormatting sqref="V283">
    <cfRule type="containsErrors" dxfId="226" priority="228">
      <formula>ISERROR(V283)</formula>
    </cfRule>
  </conditionalFormatting>
  <conditionalFormatting sqref="Y283">
    <cfRule type="containsErrors" dxfId="225" priority="227">
      <formula>ISERROR(Y283)</formula>
    </cfRule>
  </conditionalFormatting>
  <conditionalFormatting sqref="AB283">
    <cfRule type="containsErrors" dxfId="224" priority="226">
      <formula>ISERROR(AB283)</formula>
    </cfRule>
  </conditionalFormatting>
  <conditionalFormatting sqref="AE283">
    <cfRule type="containsErrors" dxfId="223" priority="225">
      <formula>ISERROR(AE283)</formula>
    </cfRule>
  </conditionalFormatting>
  <conditionalFormatting sqref="AH283">
    <cfRule type="containsErrors" dxfId="222" priority="224">
      <formula>ISERROR(AH283)</formula>
    </cfRule>
  </conditionalFormatting>
  <conditionalFormatting sqref="AK283">
    <cfRule type="containsErrors" dxfId="221" priority="223">
      <formula>ISERROR(AK283)</formula>
    </cfRule>
  </conditionalFormatting>
  <conditionalFormatting sqref="AN288">
    <cfRule type="containsErrors" dxfId="220" priority="196">
      <formula>ISERROR(AN288)</formula>
    </cfRule>
  </conditionalFormatting>
  <conditionalFormatting sqref="AN285:AN287 AN289">
    <cfRule type="containsErrors" dxfId="219" priority="209">
      <formula>ISERROR(AN285)</formula>
    </cfRule>
  </conditionalFormatting>
  <conditionalFormatting sqref="G285:G287 G289">
    <cfRule type="containsErrors" dxfId="218" priority="221">
      <formula>ISERROR(G285)</formula>
    </cfRule>
  </conditionalFormatting>
  <conditionalFormatting sqref="J285:J287 J289">
    <cfRule type="containsErrors" dxfId="217" priority="220">
      <formula>ISERROR(J285)</formula>
    </cfRule>
  </conditionalFormatting>
  <conditionalFormatting sqref="M285:M287 M289">
    <cfRule type="containsErrors" dxfId="216" priority="219">
      <formula>ISERROR(M285)</formula>
    </cfRule>
  </conditionalFormatting>
  <conditionalFormatting sqref="P285:P287 P289">
    <cfRule type="containsErrors" dxfId="215" priority="218">
      <formula>ISERROR(P285)</formula>
    </cfRule>
  </conditionalFormatting>
  <conditionalFormatting sqref="S285:S287 S289">
    <cfRule type="containsErrors" dxfId="214" priority="217">
      <formula>ISERROR(S285)</formula>
    </cfRule>
  </conditionalFormatting>
  <conditionalFormatting sqref="V285:V287 V289">
    <cfRule type="containsErrors" dxfId="213" priority="216">
      <formula>ISERROR(V285)</formula>
    </cfRule>
  </conditionalFormatting>
  <conditionalFormatting sqref="Y285:Y287 Y289">
    <cfRule type="containsErrors" dxfId="212" priority="215">
      <formula>ISERROR(Y285)</formula>
    </cfRule>
  </conditionalFormatting>
  <conditionalFormatting sqref="AQ285:AQ287 AQ289">
    <cfRule type="containsErrors" dxfId="211" priority="214">
      <formula>ISERROR(AQ285)</formula>
    </cfRule>
  </conditionalFormatting>
  <conditionalFormatting sqref="AB285:AB287 AB289">
    <cfRule type="containsErrors" dxfId="210" priority="213">
      <formula>ISERROR(AB285)</formula>
    </cfRule>
  </conditionalFormatting>
  <conditionalFormatting sqref="AE285:AE287 AE289">
    <cfRule type="containsErrors" dxfId="209" priority="212">
      <formula>ISERROR(AE285)</formula>
    </cfRule>
  </conditionalFormatting>
  <conditionalFormatting sqref="AH285:AH287 AH289">
    <cfRule type="containsErrors" dxfId="208" priority="211">
      <formula>ISERROR(AH285)</formula>
    </cfRule>
  </conditionalFormatting>
  <conditionalFormatting sqref="AK285:AK287 AK289">
    <cfRule type="containsErrors" dxfId="207" priority="210">
      <formula>ISERROR(AK285)</formula>
    </cfRule>
  </conditionalFormatting>
  <conditionalFormatting sqref="AQ288">
    <cfRule type="containsErrors" dxfId="206" priority="208">
      <formula>ISERROR(AQ288)</formula>
    </cfRule>
  </conditionalFormatting>
  <conditionalFormatting sqref="G288">
    <cfRule type="containsErrors" dxfId="205" priority="207">
      <formula>ISERROR(G288)</formula>
    </cfRule>
  </conditionalFormatting>
  <conditionalFormatting sqref="J288">
    <cfRule type="containsErrors" dxfId="204" priority="206">
      <formula>ISERROR(J288)</formula>
    </cfRule>
  </conditionalFormatting>
  <conditionalFormatting sqref="M288">
    <cfRule type="containsErrors" dxfId="203" priority="205">
      <formula>ISERROR(M288)</formula>
    </cfRule>
  </conditionalFormatting>
  <conditionalFormatting sqref="P288">
    <cfRule type="containsErrors" dxfId="202" priority="204">
      <formula>ISERROR(P288)</formula>
    </cfRule>
  </conditionalFormatting>
  <conditionalFormatting sqref="S288">
    <cfRule type="containsErrors" dxfId="201" priority="203">
      <formula>ISERROR(S288)</formula>
    </cfRule>
  </conditionalFormatting>
  <conditionalFormatting sqref="V288">
    <cfRule type="containsErrors" dxfId="200" priority="202">
      <formula>ISERROR(V288)</formula>
    </cfRule>
  </conditionalFormatting>
  <conditionalFormatting sqref="Y288">
    <cfRule type="containsErrors" dxfId="199" priority="201">
      <formula>ISERROR(Y288)</formula>
    </cfRule>
  </conditionalFormatting>
  <conditionalFormatting sqref="AB288">
    <cfRule type="containsErrors" dxfId="198" priority="200">
      <formula>ISERROR(AB288)</formula>
    </cfRule>
  </conditionalFormatting>
  <conditionalFormatting sqref="AE288">
    <cfRule type="containsErrors" dxfId="197" priority="199">
      <formula>ISERROR(AE288)</formula>
    </cfRule>
  </conditionalFormatting>
  <conditionalFormatting sqref="AH288">
    <cfRule type="containsErrors" dxfId="196" priority="198">
      <formula>ISERROR(AH288)</formula>
    </cfRule>
  </conditionalFormatting>
  <conditionalFormatting sqref="AK288">
    <cfRule type="containsErrors" dxfId="195" priority="197">
      <formula>ISERROR(AK288)</formula>
    </cfRule>
  </conditionalFormatting>
  <conditionalFormatting sqref="AN293">
    <cfRule type="containsErrors" dxfId="194" priority="170">
      <formula>ISERROR(AN293)</formula>
    </cfRule>
  </conditionalFormatting>
  <conditionalFormatting sqref="AN290:AN292 AN294">
    <cfRule type="containsErrors" dxfId="193" priority="183">
      <formula>ISERROR(AN290)</formula>
    </cfRule>
  </conditionalFormatting>
  <conditionalFormatting sqref="G290:G292 G294">
    <cfRule type="containsErrors" dxfId="192" priority="195">
      <formula>ISERROR(G290)</formula>
    </cfRule>
  </conditionalFormatting>
  <conditionalFormatting sqref="J290:J292 J294">
    <cfRule type="containsErrors" dxfId="191" priority="194">
      <formula>ISERROR(J290)</formula>
    </cfRule>
  </conditionalFormatting>
  <conditionalFormatting sqref="M290:M292 M294">
    <cfRule type="containsErrors" dxfId="190" priority="193">
      <formula>ISERROR(M290)</formula>
    </cfRule>
  </conditionalFormatting>
  <conditionalFormatting sqref="P290:P292 P294">
    <cfRule type="containsErrors" dxfId="189" priority="192">
      <formula>ISERROR(P290)</formula>
    </cfRule>
  </conditionalFormatting>
  <conditionalFormatting sqref="S290:S292 S294">
    <cfRule type="containsErrors" dxfId="188" priority="191">
      <formula>ISERROR(S290)</formula>
    </cfRule>
  </conditionalFormatting>
  <conditionalFormatting sqref="V290:V292 V294">
    <cfRule type="containsErrors" dxfId="187" priority="190">
      <formula>ISERROR(V290)</formula>
    </cfRule>
  </conditionalFormatting>
  <conditionalFormatting sqref="Y290:Y292 Y294">
    <cfRule type="containsErrors" dxfId="186" priority="189">
      <formula>ISERROR(Y290)</formula>
    </cfRule>
  </conditionalFormatting>
  <conditionalFormatting sqref="AQ290:AQ292 AQ294">
    <cfRule type="containsErrors" dxfId="185" priority="188">
      <formula>ISERROR(AQ290)</formula>
    </cfRule>
  </conditionalFormatting>
  <conditionalFormatting sqref="AB290:AB292 AB294">
    <cfRule type="containsErrors" dxfId="184" priority="187">
      <formula>ISERROR(AB290)</formula>
    </cfRule>
  </conditionalFormatting>
  <conditionalFormatting sqref="AE290:AE292 AE294">
    <cfRule type="containsErrors" dxfId="183" priority="186">
      <formula>ISERROR(AE290)</formula>
    </cfRule>
  </conditionalFormatting>
  <conditionalFormatting sqref="AH290:AH292 AH294">
    <cfRule type="containsErrors" dxfId="182" priority="185">
      <formula>ISERROR(AH290)</formula>
    </cfRule>
  </conditionalFormatting>
  <conditionalFormatting sqref="AK290:AK292 AK294">
    <cfRule type="containsErrors" dxfId="181" priority="184">
      <formula>ISERROR(AK290)</formula>
    </cfRule>
  </conditionalFormatting>
  <conditionalFormatting sqref="AQ293">
    <cfRule type="containsErrors" dxfId="180" priority="182">
      <formula>ISERROR(AQ293)</formula>
    </cfRule>
  </conditionalFormatting>
  <conditionalFormatting sqref="G293">
    <cfRule type="containsErrors" dxfId="179" priority="181">
      <formula>ISERROR(G293)</formula>
    </cfRule>
  </conditionalFormatting>
  <conditionalFormatting sqref="J293">
    <cfRule type="containsErrors" dxfId="178" priority="180">
      <formula>ISERROR(J293)</formula>
    </cfRule>
  </conditionalFormatting>
  <conditionalFormatting sqref="M293">
    <cfRule type="containsErrors" dxfId="177" priority="179">
      <formula>ISERROR(M293)</formula>
    </cfRule>
  </conditionalFormatting>
  <conditionalFormatting sqref="P293">
    <cfRule type="containsErrors" dxfId="176" priority="178">
      <formula>ISERROR(P293)</formula>
    </cfRule>
  </conditionalFormatting>
  <conditionalFormatting sqref="S293">
    <cfRule type="containsErrors" dxfId="175" priority="177">
      <formula>ISERROR(S293)</formula>
    </cfRule>
  </conditionalFormatting>
  <conditionalFormatting sqref="V293">
    <cfRule type="containsErrors" dxfId="174" priority="176">
      <formula>ISERROR(V293)</formula>
    </cfRule>
  </conditionalFormatting>
  <conditionalFormatting sqref="Y293">
    <cfRule type="containsErrors" dxfId="173" priority="175">
      <formula>ISERROR(Y293)</formula>
    </cfRule>
  </conditionalFormatting>
  <conditionalFormatting sqref="AB293">
    <cfRule type="containsErrors" dxfId="172" priority="174">
      <formula>ISERROR(AB293)</formula>
    </cfRule>
  </conditionalFormatting>
  <conditionalFormatting sqref="AE293">
    <cfRule type="containsErrors" dxfId="171" priority="173">
      <formula>ISERROR(AE293)</formula>
    </cfRule>
  </conditionalFormatting>
  <conditionalFormatting sqref="AH293">
    <cfRule type="containsErrors" dxfId="170" priority="172">
      <formula>ISERROR(AH293)</formula>
    </cfRule>
  </conditionalFormatting>
  <conditionalFormatting sqref="AK293">
    <cfRule type="containsErrors" dxfId="169" priority="171">
      <formula>ISERROR(AK293)</formula>
    </cfRule>
  </conditionalFormatting>
  <conditionalFormatting sqref="AN298">
    <cfRule type="containsErrors" dxfId="168" priority="144">
      <formula>ISERROR(AN298)</formula>
    </cfRule>
  </conditionalFormatting>
  <conditionalFormatting sqref="AN295:AN297 AN299">
    <cfRule type="containsErrors" dxfId="167" priority="157">
      <formula>ISERROR(AN295)</formula>
    </cfRule>
  </conditionalFormatting>
  <conditionalFormatting sqref="G295:G297 G299">
    <cfRule type="containsErrors" dxfId="166" priority="169">
      <formula>ISERROR(G295)</formula>
    </cfRule>
  </conditionalFormatting>
  <conditionalFormatting sqref="J295:J297 J299">
    <cfRule type="containsErrors" dxfId="165" priority="168">
      <formula>ISERROR(J295)</formula>
    </cfRule>
  </conditionalFormatting>
  <conditionalFormatting sqref="M295:M297 M299">
    <cfRule type="containsErrors" dxfId="164" priority="167">
      <formula>ISERROR(M295)</formula>
    </cfRule>
  </conditionalFormatting>
  <conditionalFormatting sqref="P295:P297 P299">
    <cfRule type="containsErrors" dxfId="163" priority="166">
      <formula>ISERROR(P295)</formula>
    </cfRule>
  </conditionalFormatting>
  <conditionalFormatting sqref="S295:S297 S299">
    <cfRule type="containsErrors" dxfId="162" priority="165">
      <formula>ISERROR(S295)</formula>
    </cfRule>
  </conditionalFormatting>
  <conditionalFormatting sqref="V295:V297 V299">
    <cfRule type="containsErrors" dxfId="161" priority="164">
      <formula>ISERROR(V295)</formula>
    </cfRule>
  </conditionalFormatting>
  <conditionalFormatting sqref="Y295:Y297 Y299">
    <cfRule type="containsErrors" dxfId="160" priority="163">
      <formula>ISERROR(Y295)</formula>
    </cfRule>
  </conditionalFormatting>
  <conditionalFormatting sqref="AQ295:AQ297 AQ299">
    <cfRule type="containsErrors" dxfId="159" priority="162">
      <formula>ISERROR(AQ295)</formula>
    </cfRule>
  </conditionalFormatting>
  <conditionalFormatting sqref="AB295:AB297 AB299">
    <cfRule type="containsErrors" dxfId="158" priority="161">
      <formula>ISERROR(AB295)</formula>
    </cfRule>
  </conditionalFormatting>
  <conditionalFormatting sqref="AE295:AE297 AE299">
    <cfRule type="containsErrors" dxfId="157" priority="160">
      <formula>ISERROR(AE295)</formula>
    </cfRule>
  </conditionalFormatting>
  <conditionalFormatting sqref="AH295:AH297 AH299">
    <cfRule type="containsErrors" dxfId="156" priority="159">
      <formula>ISERROR(AH295)</formula>
    </cfRule>
  </conditionalFormatting>
  <conditionalFormatting sqref="AK295:AK297 AK299">
    <cfRule type="containsErrors" dxfId="155" priority="158">
      <formula>ISERROR(AK295)</formula>
    </cfRule>
  </conditionalFormatting>
  <conditionalFormatting sqref="AQ298">
    <cfRule type="containsErrors" dxfId="154" priority="156">
      <formula>ISERROR(AQ298)</formula>
    </cfRule>
  </conditionalFormatting>
  <conditionalFormatting sqref="G298">
    <cfRule type="containsErrors" dxfId="153" priority="155">
      <formula>ISERROR(G298)</formula>
    </cfRule>
  </conditionalFormatting>
  <conditionalFormatting sqref="J298">
    <cfRule type="containsErrors" dxfId="152" priority="154">
      <formula>ISERROR(J298)</formula>
    </cfRule>
  </conditionalFormatting>
  <conditionalFormatting sqref="M298">
    <cfRule type="containsErrors" dxfId="151" priority="153">
      <formula>ISERROR(M298)</formula>
    </cfRule>
  </conditionalFormatting>
  <conditionalFormatting sqref="P298">
    <cfRule type="containsErrors" dxfId="150" priority="152">
      <formula>ISERROR(P298)</formula>
    </cfRule>
  </conditionalFormatting>
  <conditionalFormatting sqref="S298">
    <cfRule type="containsErrors" dxfId="149" priority="151">
      <formula>ISERROR(S298)</formula>
    </cfRule>
  </conditionalFormatting>
  <conditionalFormatting sqref="V298">
    <cfRule type="containsErrors" dxfId="148" priority="150">
      <formula>ISERROR(V298)</formula>
    </cfRule>
  </conditionalFormatting>
  <conditionalFormatting sqref="Y298">
    <cfRule type="containsErrors" dxfId="147" priority="149">
      <formula>ISERROR(Y298)</formula>
    </cfRule>
  </conditionalFormatting>
  <conditionalFormatting sqref="AB298">
    <cfRule type="containsErrors" dxfId="146" priority="148">
      <formula>ISERROR(AB298)</formula>
    </cfRule>
  </conditionalFormatting>
  <conditionalFormatting sqref="AE298">
    <cfRule type="containsErrors" dxfId="145" priority="147">
      <formula>ISERROR(AE298)</formula>
    </cfRule>
  </conditionalFormatting>
  <conditionalFormatting sqref="AH298">
    <cfRule type="containsErrors" dxfId="144" priority="146">
      <formula>ISERROR(AH298)</formula>
    </cfRule>
  </conditionalFormatting>
  <conditionalFormatting sqref="AK298">
    <cfRule type="containsErrors" dxfId="143" priority="145">
      <formula>ISERROR(AK298)</formula>
    </cfRule>
  </conditionalFormatting>
  <conditionalFormatting sqref="AN303">
    <cfRule type="containsErrors" dxfId="142" priority="118">
      <formula>ISERROR(AN303)</formula>
    </cfRule>
  </conditionalFormatting>
  <conditionalFormatting sqref="AN300:AN302 AN304">
    <cfRule type="containsErrors" dxfId="141" priority="131">
      <formula>ISERROR(AN300)</formula>
    </cfRule>
  </conditionalFormatting>
  <conditionalFormatting sqref="G300:G302 G304">
    <cfRule type="containsErrors" dxfId="140" priority="143">
      <formula>ISERROR(G300)</formula>
    </cfRule>
  </conditionalFormatting>
  <conditionalFormatting sqref="J300:J302 J304">
    <cfRule type="containsErrors" dxfId="139" priority="142">
      <formula>ISERROR(J300)</formula>
    </cfRule>
  </conditionalFormatting>
  <conditionalFormatting sqref="M300:M302 M304">
    <cfRule type="containsErrors" dxfId="138" priority="141">
      <formula>ISERROR(M300)</formula>
    </cfRule>
  </conditionalFormatting>
  <conditionalFormatting sqref="P300:P302 P304">
    <cfRule type="containsErrors" dxfId="137" priority="140">
      <formula>ISERROR(P300)</formula>
    </cfRule>
  </conditionalFormatting>
  <conditionalFormatting sqref="S300:S302 S304">
    <cfRule type="containsErrors" dxfId="136" priority="139">
      <formula>ISERROR(S300)</formula>
    </cfRule>
  </conditionalFormatting>
  <conditionalFormatting sqref="V300:V302 V304">
    <cfRule type="containsErrors" dxfId="135" priority="138">
      <formula>ISERROR(V300)</formula>
    </cfRule>
  </conditionalFormatting>
  <conditionalFormatting sqref="Y300:Y302 Y304">
    <cfRule type="containsErrors" dxfId="134" priority="137">
      <formula>ISERROR(Y300)</formula>
    </cfRule>
  </conditionalFormatting>
  <conditionalFormatting sqref="AQ300:AQ302 AQ304">
    <cfRule type="containsErrors" dxfId="133" priority="136">
      <formula>ISERROR(AQ300)</formula>
    </cfRule>
  </conditionalFormatting>
  <conditionalFormatting sqref="AB300:AB302 AB304">
    <cfRule type="containsErrors" dxfId="132" priority="135">
      <formula>ISERROR(AB300)</formula>
    </cfRule>
  </conditionalFormatting>
  <conditionalFormatting sqref="AE300:AE302 AE304">
    <cfRule type="containsErrors" dxfId="131" priority="134">
      <formula>ISERROR(AE300)</formula>
    </cfRule>
  </conditionalFormatting>
  <conditionalFormatting sqref="AH300:AH302 AH304">
    <cfRule type="containsErrors" dxfId="130" priority="133">
      <formula>ISERROR(AH300)</formula>
    </cfRule>
  </conditionalFormatting>
  <conditionalFormatting sqref="AK300:AK302 AK304">
    <cfRule type="containsErrors" dxfId="129" priority="132">
      <formula>ISERROR(AK300)</formula>
    </cfRule>
  </conditionalFormatting>
  <conditionalFormatting sqref="AQ303">
    <cfRule type="containsErrors" dxfId="128" priority="130">
      <formula>ISERROR(AQ303)</formula>
    </cfRule>
  </conditionalFormatting>
  <conditionalFormatting sqref="G303">
    <cfRule type="containsErrors" dxfId="127" priority="129">
      <formula>ISERROR(G303)</formula>
    </cfRule>
  </conditionalFormatting>
  <conditionalFormatting sqref="J303">
    <cfRule type="containsErrors" dxfId="126" priority="128">
      <formula>ISERROR(J303)</formula>
    </cfRule>
  </conditionalFormatting>
  <conditionalFormatting sqref="M303">
    <cfRule type="containsErrors" dxfId="125" priority="127">
      <formula>ISERROR(M303)</formula>
    </cfRule>
  </conditionalFormatting>
  <conditionalFormatting sqref="P303">
    <cfRule type="containsErrors" dxfId="124" priority="126">
      <formula>ISERROR(P303)</formula>
    </cfRule>
  </conditionalFormatting>
  <conditionalFormatting sqref="S303">
    <cfRule type="containsErrors" dxfId="123" priority="125">
      <formula>ISERROR(S303)</formula>
    </cfRule>
  </conditionalFormatting>
  <conditionalFormatting sqref="V303">
    <cfRule type="containsErrors" dxfId="122" priority="124">
      <formula>ISERROR(V303)</formula>
    </cfRule>
  </conditionalFormatting>
  <conditionalFormatting sqref="Y303">
    <cfRule type="containsErrors" dxfId="121" priority="123">
      <formula>ISERROR(Y303)</formula>
    </cfRule>
  </conditionalFormatting>
  <conditionalFormatting sqref="AB303">
    <cfRule type="containsErrors" dxfId="120" priority="122">
      <formula>ISERROR(AB303)</formula>
    </cfRule>
  </conditionalFormatting>
  <conditionalFormatting sqref="AE303">
    <cfRule type="containsErrors" dxfId="119" priority="121">
      <formula>ISERROR(AE303)</formula>
    </cfRule>
  </conditionalFormatting>
  <conditionalFormatting sqref="AH303">
    <cfRule type="containsErrors" dxfId="118" priority="120">
      <formula>ISERROR(AH303)</formula>
    </cfRule>
  </conditionalFormatting>
  <conditionalFormatting sqref="AK303">
    <cfRule type="containsErrors" dxfId="117" priority="119">
      <formula>ISERROR(AK303)</formula>
    </cfRule>
  </conditionalFormatting>
  <conditionalFormatting sqref="AN308">
    <cfRule type="containsErrors" dxfId="116" priority="92">
      <formula>ISERROR(AN308)</formula>
    </cfRule>
  </conditionalFormatting>
  <conditionalFormatting sqref="AN305:AN307 AN309">
    <cfRule type="containsErrors" dxfId="115" priority="105">
      <formula>ISERROR(AN305)</formula>
    </cfRule>
  </conditionalFormatting>
  <conditionalFormatting sqref="G305:G307 G309">
    <cfRule type="containsErrors" dxfId="114" priority="117">
      <formula>ISERROR(G305)</formula>
    </cfRule>
  </conditionalFormatting>
  <conditionalFormatting sqref="J305:J307 J309">
    <cfRule type="containsErrors" dxfId="113" priority="116">
      <formula>ISERROR(J305)</formula>
    </cfRule>
  </conditionalFormatting>
  <conditionalFormatting sqref="M305:M307 M309">
    <cfRule type="containsErrors" dxfId="112" priority="115">
      <formula>ISERROR(M305)</formula>
    </cfRule>
  </conditionalFormatting>
  <conditionalFormatting sqref="P305:P307 P309">
    <cfRule type="containsErrors" dxfId="111" priority="114">
      <formula>ISERROR(P305)</formula>
    </cfRule>
  </conditionalFormatting>
  <conditionalFormatting sqref="S305:S307 S309">
    <cfRule type="containsErrors" dxfId="110" priority="113">
      <formula>ISERROR(S305)</formula>
    </cfRule>
  </conditionalFormatting>
  <conditionalFormatting sqref="V305:V307 V309">
    <cfRule type="containsErrors" dxfId="109" priority="112">
      <formula>ISERROR(V305)</formula>
    </cfRule>
  </conditionalFormatting>
  <conditionalFormatting sqref="Y305:Y307 Y309">
    <cfRule type="containsErrors" dxfId="108" priority="111">
      <formula>ISERROR(Y305)</formula>
    </cfRule>
  </conditionalFormatting>
  <conditionalFormatting sqref="AQ305:AQ307 AQ309">
    <cfRule type="containsErrors" dxfId="107" priority="110">
      <formula>ISERROR(AQ305)</formula>
    </cfRule>
  </conditionalFormatting>
  <conditionalFormatting sqref="AB305:AB307 AB309">
    <cfRule type="containsErrors" dxfId="106" priority="109">
      <formula>ISERROR(AB305)</formula>
    </cfRule>
  </conditionalFormatting>
  <conditionalFormatting sqref="AE305:AE307 AE309">
    <cfRule type="containsErrors" dxfId="105" priority="108">
      <formula>ISERROR(AE305)</formula>
    </cfRule>
  </conditionalFormatting>
  <conditionalFormatting sqref="AH305:AH307 AH309">
    <cfRule type="containsErrors" dxfId="104" priority="107">
      <formula>ISERROR(AH305)</formula>
    </cfRule>
  </conditionalFormatting>
  <conditionalFormatting sqref="AK305:AK307 AK309">
    <cfRule type="containsErrors" dxfId="103" priority="106">
      <formula>ISERROR(AK305)</formula>
    </cfRule>
  </conditionalFormatting>
  <conditionalFormatting sqref="AQ308">
    <cfRule type="containsErrors" dxfId="102" priority="104">
      <formula>ISERROR(AQ308)</formula>
    </cfRule>
  </conditionalFormatting>
  <conditionalFormatting sqref="G308">
    <cfRule type="containsErrors" dxfId="101" priority="103">
      <formula>ISERROR(G308)</formula>
    </cfRule>
  </conditionalFormatting>
  <conditionalFormatting sqref="J308">
    <cfRule type="containsErrors" dxfId="100" priority="102">
      <formula>ISERROR(J308)</formula>
    </cfRule>
  </conditionalFormatting>
  <conditionalFormatting sqref="M308">
    <cfRule type="containsErrors" dxfId="99" priority="101">
      <formula>ISERROR(M308)</formula>
    </cfRule>
  </conditionalFormatting>
  <conditionalFormatting sqref="P308">
    <cfRule type="containsErrors" dxfId="98" priority="100">
      <formula>ISERROR(P308)</formula>
    </cfRule>
  </conditionalFormatting>
  <conditionalFormatting sqref="S308">
    <cfRule type="containsErrors" dxfId="97" priority="99">
      <formula>ISERROR(S308)</formula>
    </cfRule>
  </conditionalFormatting>
  <conditionalFormatting sqref="V308">
    <cfRule type="containsErrors" dxfId="96" priority="98">
      <formula>ISERROR(V308)</formula>
    </cfRule>
  </conditionalFormatting>
  <conditionalFormatting sqref="Y308">
    <cfRule type="containsErrors" dxfId="95" priority="97">
      <formula>ISERROR(Y308)</formula>
    </cfRule>
  </conditionalFormatting>
  <conditionalFormatting sqref="AB308">
    <cfRule type="containsErrors" dxfId="94" priority="96">
      <formula>ISERROR(AB308)</formula>
    </cfRule>
  </conditionalFormatting>
  <conditionalFormatting sqref="AE308">
    <cfRule type="containsErrors" dxfId="93" priority="95">
      <formula>ISERROR(AE308)</formula>
    </cfRule>
  </conditionalFormatting>
  <conditionalFormatting sqref="AH308">
    <cfRule type="containsErrors" dxfId="92" priority="94">
      <formula>ISERROR(AH308)</formula>
    </cfRule>
  </conditionalFormatting>
  <conditionalFormatting sqref="AK308">
    <cfRule type="containsErrors" dxfId="91" priority="93">
      <formula>ISERROR(AK308)</formula>
    </cfRule>
  </conditionalFormatting>
  <conditionalFormatting sqref="AN313">
    <cfRule type="containsErrors" dxfId="90" priority="66">
      <formula>ISERROR(AN313)</formula>
    </cfRule>
  </conditionalFormatting>
  <conditionalFormatting sqref="AN310:AN312 AN314">
    <cfRule type="containsErrors" dxfId="89" priority="79">
      <formula>ISERROR(AN310)</formula>
    </cfRule>
  </conditionalFormatting>
  <conditionalFormatting sqref="G310:G312 G314">
    <cfRule type="containsErrors" dxfId="88" priority="91">
      <formula>ISERROR(G310)</formula>
    </cfRule>
  </conditionalFormatting>
  <conditionalFormatting sqref="J310:J312 J314">
    <cfRule type="containsErrors" dxfId="87" priority="90">
      <formula>ISERROR(J310)</formula>
    </cfRule>
  </conditionalFormatting>
  <conditionalFormatting sqref="M310:M312 M314">
    <cfRule type="containsErrors" dxfId="86" priority="89">
      <formula>ISERROR(M310)</formula>
    </cfRule>
  </conditionalFormatting>
  <conditionalFormatting sqref="P310:P312 P314">
    <cfRule type="containsErrors" dxfId="85" priority="88">
      <formula>ISERROR(P310)</formula>
    </cfRule>
  </conditionalFormatting>
  <conditionalFormatting sqref="S310:S312 S314">
    <cfRule type="containsErrors" dxfId="84" priority="87">
      <formula>ISERROR(S310)</formula>
    </cfRule>
  </conditionalFormatting>
  <conditionalFormatting sqref="V310:V312 V314">
    <cfRule type="containsErrors" dxfId="83" priority="86">
      <formula>ISERROR(V310)</formula>
    </cfRule>
  </conditionalFormatting>
  <conditionalFormatting sqref="Y310:Y312 Y314">
    <cfRule type="containsErrors" dxfId="82" priority="85">
      <formula>ISERROR(Y310)</formula>
    </cfRule>
  </conditionalFormatting>
  <conditionalFormatting sqref="AQ310:AQ312 AQ314">
    <cfRule type="containsErrors" dxfId="81" priority="84">
      <formula>ISERROR(AQ310)</formula>
    </cfRule>
  </conditionalFormatting>
  <conditionalFormatting sqref="AB310:AB312 AB314">
    <cfRule type="containsErrors" dxfId="80" priority="83">
      <formula>ISERROR(AB310)</formula>
    </cfRule>
  </conditionalFormatting>
  <conditionalFormatting sqref="AE310:AE312 AE314">
    <cfRule type="containsErrors" dxfId="79" priority="82">
      <formula>ISERROR(AE310)</formula>
    </cfRule>
  </conditionalFormatting>
  <conditionalFormatting sqref="AH310:AH312 AH314">
    <cfRule type="containsErrors" dxfId="78" priority="81">
      <formula>ISERROR(AH310)</formula>
    </cfRule>
  </conditionalFormatting>
  <conditionalFormatting sqref="AK310:AK312 AK314">
    <cfRule type="containsErrors" dxfId="77" priority="80">
      <formula>ISERROR(AK310)</formula>
    </cfRule>
  </conditionalFormatting>
  <conditionalFormatting sqref="AQ313">
    <cfRule type="containsErrors" dxfId="76" priority="78">
      <formula>ISERROR(AQ313)</formula>
    </cfRule>
  </conditionalFormatting>
  <conditionalFormatting sqref="G313">
    <cfRule type="containsErrors" dxfId="75" priority="77">
      <formula>ISERROR(G313)</formula>
    </cfRule>
  </conditionalFormatting>
  <conditionalFormatting sqref="J313">
    <cfRule type="containsErrors" dxfId="74" priority="76">
      <formula>ISERROR(J313)</formula>
    </cfRule>
  </conditionalFormatting>
  <conditionalFormatting sqref="M313">
    <cfRule type="containsErrors" dxfId="73" priority="75">
      <formula>ISERROR(M313)</formula>
    </cfRule>
  </conditionalFormatting>
  <conditionalFormatting sqref="P313">
    <cfRule type="containsErrors" dxfId="72" priority="74">
      <formula>ISERROR(P313)</formula>
    </cfRule>
  </conditionalFormatting>
  <conditionalFormatting sqref="S313">
    <cfRule type="containsErrors" dxfId="71" priority="73">
      <formula>ISERROR(S313)</formula>
    </cfRule>
  </conditionalFormatting>
  <conditionalFormatting sqref="V313">
    <cfRule type="containsErrors" dxfId="70" priority="72">
      <formula>ISERROR(V313)</formula>
    </cfRule>
  </conditionalFormatting>
  <conditionalFormatting sqref="Y313">
    <cfRule type="containsErrors" dxfId="69" priority="71">
      <formula>ISERROR(Y313)</formula>
    </cfRule>
  </conditionalFormatting>
  <conditionalFormatting sqref="AB313">
    <cfRule type="containsErrors" dxfId="68" priority="70">
      <formula>ISERROR(AB313)</formula>
    </cfRule>
  </conditionalFormatting>
  <conditionalFormatting sqref="AE313">
    <cfRule type="containsErrors" dxfId="67" priority="69">
      <formula>ISERROR(AE313)</formula>
    </cfRule>
  </conditionalFormatting>
  <conditionalFormatting sqref="AH313">
    <cfRule type="containsErrors" dxfId="66" priority="68">
      <formula>ISERROR(AH313)</formula>
    </cfRule>
  </conditionalFormatting>
  <conditionalFormatting sqref="AK313">
    <cfRule type="containsErrors" dxfId="65" priority="67">
      <formula>ISERROR(AK313)</formula>
    </cfRule>
  </conditionalFormatting>
  <conditionalFormatting sqref="AN318">
    <cfRule type="containsErrors" dxfId="64" priority="40">
      <formula>ISERROR(AN318)</formula>
    </cfRule>
  </conditionalFormatting>
  <conditionalFormatting sqref="AN315:AN317 AN319">
    <cfRule type="containsErrors" dxfId="63" priority="53">
      <formula>ISERROR(AN315)</formula>
    </cfRule>
  </conditionalFormatting>
  <conditionalFormatting sqref="G315:G317 G319">
    <cfRule type="containsErrors" dxfId="62" priority="65">
      <formula>ISERROR(G315)</formula>
    </cfRule>
  </conditionalFormatting>
  <conditionalFormatting sqref="J315:J317 J319">
    <cfRule type="containsErrors" dxfId="61" priority="64">
      <formula>ISERROR(J315)</formula>
    </cfRule>
  </conditionalFormatting>
  <conditionalFormatting sqref="M315:M317 M319">
    <cfRule type="containsErrors" dxfId="60" priority="63">
      <formula>ISERROR(M315)</formula>
    </cfRule>
  </conditionalFormatting>
  <conditionalFormatting sqref="P315:P317 P319">
    <cfRule type="containsErrors" dxfId="59" priority="62">
      <formula>ISERROR(P315)</formula>
    </cfRule>
  </conditionalFormatting>
  <conditionalFormatting sqref="S315:S317 S319">
    <cfRule type="containsErrors" dxfId="58" priority="61">
      <formula>ISERROR(S315)</formula>
    </cfRule>
  </conditionalFormatting>
  <conditionalFormatting sqref="V315:V317 V319">
    <cfRule type="containsErrors" dxfId="57" priority="60">
      <formula>ISERROR(V315)</formula>
    </cfRule>
  </conditionalFormatting>
  <conditionalFormatting sqref="Y315:Y317 Y319">
    <cfRule type="containsErrors" dxfId="56" priority="59">
      <formula>ISERROR(Y315)</formula>
    </cfRule>
  </conditionalFormatting>
  <conditionalFormatting sqref="AQ315:AQ317 AQ319">
    <cfRule type="containsErrors" dxfId="55" priority="58">
      <formula>ISERROR(AQ315)</formula>
    </cfRule>
  </conditionalFormatting>
  <conditionalFormatting sqref="AB315:AB317 AB319">
    <cfRule type="containsErrors" dxfId="54" priority="57">
      <formula>ISERROR(AB315)</formula>
    </cfRule>
  </conditionalFormatting>
  <conditionalFormatting sqref="AE315:AE317 AE319">
    <cfRule type="containsErrors" dxfId="53" priority="56">
      <formula>ISERROR(AE315)</formula>
    </cfRule>
  </conditionalFormatting>
  <conditionalFormatting sqref="AH315:AH317 AH319">
    <cfRule type="containsErrors" dxfId="52" priority="55">
      <formula>ISERROR(AH315)</formula>
    </cfRule>
  </conditionalFormatting>
  <conditionalFormatting sqref="AK315:AK317 AK319">
    <cfRule type="containsErrors" dxfId="51" priority="54">
      <formula>ISERROR(AK315)</formula>
    </cfRule>
  </conditionalFormatting>
  <conditionalFormatting sqref="AQ318">
    <cfRule type="containsErrors" dxfId="50" priority="52">
      <formula>ISERROR(AQ318)</formula>
    </cfRule>
  </conditionalFormatting>
  <conditionalFormatting sqref="G318">
    <cfRule type="containsErrors" dxfId="49" priority="51">
      <formula>ISERROR(G318)</formula>
    </cfRule>
  </conditionalFormatting>
  <conditionalFormatting sqref="J318">
    <cfRule type="containsErrors" dxfId="48" priority="50">
      <formula>ISERROR(J318)</formula>
    </cfRule>
  </conditionalFormatting>
  <conditionalFormatting sqref="M318">
    <cfRule type="containsErrors" dxfId="47" priority="49">
      <formula>ISERROR(M318)</formula>
    </cfRule>
  </conditionalFormatting>
  <conditionalFormatting sqref="P318">
    <cfRule type="containsErrors" dxfId="46" priority="48">
      <formula>ISERROR(P318)</formula>
    </cfRule>
  </conditionalFormatting>
  <conditionalFormatting sqref="S318">
    <cfRule type="containsErrors" dxfId="45" priority="47">
      <formula>ISERROR(S318)</formula>
    </cfRule>
  </conditionalFormatting>
  <conditionalFormatting sqref="V318">
    <cfRule type="containsErrors" dxfId="44" priority="46">
      <formula>ISERROR(V318)</formula>
    </cfRule>
  </conditionalFormatting>
  <conditionalFormatting sqref="Y318">
    <cfRule type="containsErrors" dxfId="43" priority="45">
      <formula>ISERROR(Y318)</formula>
    </cfRule>
  </conditionalFormatting>
  <conditionalFormatting sqref="AB318">
    <cfRule type="containsErrors" dxfId="42" priority="44">
      <formula>ISERROR(AB318)</formula>
    </cfRule>
  </conditionalFormatting>
  <conditionalFormatting sqref="AE318">
    <cfRule type="containsErrors" dxfId="41" priority="43">
      <formula>ISERROR(AE318)</formula>
    </cfRule>
  </conditionalFormatting>
  <conditionalFormatting sqref="AH318">
    <cfRule type="containsErrors" dxfId="40" priority="42">
      <formula>ISERROR(AH318)</formula>
    </cfRule>
  </conditionalFormatting>
  <conditionalFormatting sqref="AK318">
    <cfRule type="containsErrors" dxfId="39" priority="41">
      <formula>ISERROR(AK318)</formula>
    </cfRule>
  </conditionalFormatting>
  <conditionalFormatting sqref="AN323">
    <cfRule type="containsErrors" dxfId="38" priority="14">
      <formula>ISERROR(AN323)</formula>
    </cfRule>
  </conditionalFormatting>
  <conditionalFormatting sqref="AN320:AN322 AN324">
    <cfRule type="containsErrors" dxfId="37" priority="27">
      <formula>ISERROR(AN320)</formula>
    </cfRule>
  </conditionalFormatting>
  <conditionalFormatting sqref="G320:G322 G324">
    <cfRule type="containsErrors" dxfId="36" priority="39">
      <formula>ISERROR(G320)</formula>
    </cfRule>
  </conditionalFormatting>
  <conditionalFormatting sqref="J320:J322 J324">
    <cfRule type="containsErrors" dxfId="35" priority="38">
      <formula>ISERROR(J320)</formula>
    </cfRule>
  </conditionalFormatting>
  <conditionalFormatting sqref="M320:M322 M324">
    <cfRule type="containsErrors" dxfId="34" priority="37">
      <formula>ISERROR(M320)</formula>
    </cfRule>
  </conditionalFormatting>
  <conditionalFormatting sqref="P320:P322 P324">
    <cfRule type="containsErrors" dxfId="33" priority="36">
      <formula>ISERROR(P320)</formula>
    </cfRule>
  </conditionalFormatting>
  <conditionalFormatting sqref="S320:S322 S324">
    <cfRule type="containsErrors" dxfId="32" priority="35">
      <formula>ISERROR(S320)</formula>
    </cfRule>
  </conditionalFormatting>
  <conditionalFormatting sqref="V320:V322 V324">
    <cfRule type="containsErrors" dxfId="31" priority="34">
      <formula>ISERROR(V320)</formula>
    </cfRule>
  </conditionalFormatting>
  <conditionalFormatting sqref="Y320:Y322 Y324">
    <cfRule type="containsErrors" dxfId="30" priority="33">
      <formula>ISERROR(Y320)</formula>
    </cfRule>
  </conditionalFormatting>
  <conditionalFormatting sqref="AQ320:AQ322 AQ324">
    <cfRule type="containsErrors" dxfId="29" priority="32">
      <formula>ISERROR(AQ320)</formula>
    </cfRule>
  </conditionalFormatting>
  <conditionalFormatting sqref="AB320:AB322 AB324">
    <cfRule type="containsErrors" dxfId="28" priority="31">
      <formula>ISERROR(AB320)</formula>
    </cfRule>
  </conditionalFormatting>
  <conditionalFormatting sqref="AE320:AE322 AE324">
    <cfRule type="containsErrors" dxfId="27" priority="30">
      <formula>ISERROR(AE320)</formula>
    </cfRule>
  </conditionalFormatting>
  <conditionalFormatting sqref="AH320:AH322 AH324">
    <cfRule type="containsErrors" dxfId="26" priority="29">
      <formula>ISERROR(AH320)</formula>
    </cfRule>
  </conditionalFormatting>
  <conditionalFormatting sqref="AK320:AK322 AK324">
    <cfRule type="containsErrors" dxfId="25" priority="28">
      <formula>ISERROR(AK320)</formula>
    </cfRule>
  </conditionalFormatting>
  <conditionalFormatting sqref="AQ323">
    <cfRule type="containsErrors" dxfId="24" priority="26">
      <formula>ISERROR(AQ323)</formula>
    </cfRule>
  </conditionalFormatting>
  <conditionalFormatting sqref="G323">
    <cfRule type="containsErrors" dxfId="23" priority="25">
      <formula>ISERROR(G323)</formula>
    </cfRule>
  </conditionalFormatting>
  <conditionalFormatting sqref="J323">
    <cfRule type="containsErrors" dxfId="22" priority="24">
      <formula>ISERROR(J323)</formula>
    </cfRule>
  </conditionalFormatting>
  <conditionalFormatting sqref="M323">
    <cfRule type="containsErrors" dxfId="21" priority="23">
      <formula>ISERROR(M323)</formula>
    </cfRule>
  </conditionalFormatting>
  <conditionalFormatting sqref="P323">
    <cfRule type="containsErrors" dxfId="20" priority="22">
      <formula>ISERROR(P323)</formula>
    </cfRule>
  </conditionalFormatting>
  <conditionalFormatting sqref="S323">
    <cfRule type="containsErrors" dxfId="19" priority="21">
      <formula>ISERROR(S323)</formula>
    </cfRule>
  </conditionalFormatting>
  <conditionalFormatting sqref="V323">
    <cfRule type="containsErrors" dxfId="18" priority="20">
      <formula>ISERROR(V323)</formula>
    </cfRule>
  </conditionalFormatting>
  <conditionalFormatting sqref="Y323">
    <cfRule type="containsErrors" dxfId="17" priority="19">
      <formula>ISERROR(Y323)</formula>
    </cfRule>
  </conditionalFormatting>
  <conditionalFormatting sqref="AB323">
    <cfRule type="containsErrors" dxfId="16" priority="18">
      <formula>ISERROR(AB323)</formula>
    </cfRule>
  </conditionalFormatting>
  <conditionalFormatting sqref="AE323">
    <cfRule type="containsErrors" dxfId="15" priority="17">
      <formula>ISERROR(AE323)</formula>
    </cfRule>
  </conditionalFormatting>
  <conditionalFormatting sqref="AH323">
    <cfRule type="containsErrors" dxfId="14" priority="16">
      <formula>ISERROR(AH323)</formula>
    </cfRule>
  </conditionalFormatting>
  <conditionalFormatting sqref="AK323">
    <cfRule type="containsErrors" dxfId="13" priority="15">
      <formula>ISERROR(AK323)</formula>
    </cfRule>
  </conditionalFormatting>
  <conditionalFormatting sqref="G528:G531">
    <cfRule type="containsErrors" dxfId="12" priority="13">
      <formula>ISERROR(G528)</formula>
    </cfRule>
  </conditionalFormatting>
  <conditionalFormatting sqref="J528:J531">
    <cfRule type="containsErrors" dxfId="11" priority="12">
      <formula>ISERROR(J528)</formula>
    </cfRule>
  </conditionalFormatting>
  <conditionalFormatting sqref="M528:M531">
    <cfRule type="containsErrors" dxfId="10" priority="11">
      <formula>ISERROR(M528)</formula>
    </cfRule>
  </conditionalFormatting>
  <conditionalFormatting sqref="P528:P531">
    <cfRule type="containsErrors" dxfId="9" priority="10">
      <formula>ISERROR(P528)</formula>
    </cfRule>
  </conditionalFormatting>
  <conditionalFormatting sqref="S528:S531">
    <cfRule type="containsErrors" dxfId="8" priority="9">
      <formula>ISERROR(S528)</formula>
    </cfRule>
  </conditionalFormatting>
  <conditionalFormatting sqref="V528:V531">
    <cfRule type="containsErrors" dxfId="7" priority="8">
      <formula>ISERROR(V528)</formula>
    </cfRule>
  </conditionalFormatting>
  <conditionalFormatting sqref="Y528:Y531">
    <cfRule type="containsErrors" dxfId="6" priority="7">
      <formula>ISERROR(Y528)</formula>
    </cfRule>
  </conditionalFormatting>
  <conditionalFormatting sqref="AQ528:AQ531">
    <cfRule type="containsErrors" dxfId="5" priority="6">
      <formula>ISERROR(AQ528)</formula>
    </cfRule>
  </conditionalFormatting>
  <conditionalFormatting sqref="AB528:AB531">
    <cfRule type="containsErrors" dxfId="4" priority="5">
      <formula>ISERROR(AB528)</formula>
    </cfRule>
  </conditionalFormatting>
  <conditionalFormatting sqref="AE528:AE531">
    <cfRule type="containsErrors" dxfId="3" priority="4">
      <formula>ISERROR(AE528)</formula>
    </cfRule>
  </conditionalFormatting>
  <conditionalFormatting sqref="AH528:AH531">
    <cfRule type="containsErrors" dxfId="2" priority="3">
      <formula>ISERROR(AH528)</formula>
    </cfRule>
  </conditionalFormatting>
  <conditionalFormatting sqref="AK528:AK531">
    <cfRule type="containsErrors" dxfId="1" priority="2">
      <formula>ISERROR(AK528)</formula>
    </cfRule>
  </conditionalFormatting>
  <conditionalFormatting sqref="AN528:AN531">
    <cfRule type="containsErrors" dxfId="0" priority="1">
      <formula>ISERROR(AN528)</formula>
    </cfRule>
  </conditionalFormatting>
  <pageMargins left="0.23622047244094491" right="0.23622047244094491" top="0.74803149606299213" bottom="0.74803149606299213" header="0.31496062992125984" footer="0.31496062992125984"/>
  <pageSetup paperSize="9" scale="24" fitToHeight="0" orientation="landscape" r:id="rId1"/>
  <headerFooter>
    <oddFooter>&amp;C&amp;"Times New Roman,обычный"&amp;8Страница 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3"/>
  <sheetViews>
    <sheetView view="pageBreakPreview" zoomScale="60" zoomScaleNormal="100" workbookViewId="0">
      <selection activeCell="I48" sqref="I48"/>
    </sheetView>
  </sheetViews>
  <sheetFormatPr defaultColWidth="9.109375" defaultRowHeight="13.8"/>
  <cols>
    <col min="1" max="9" width="9.109375" style="97"/>
    <col min="10" max="10" width="12.44140625" style="97" customWidth="1"/>
    <col min="11" max="16384" width="9.109375" style="97"/>
  </cols>
  <sheetData>
    <row r="2" spans="1:14">
      <c r="A2" s="12"/>
      <c r="B2" s="12"/>
      <c r="C2" s="12"/>
      <c r="D2" s="12"/>
      <c r="E2" s="12"/>
      <c r="F2" s="356" t="s">
        <v>447</v>
      </c>
      <c r="G2" s="356"/>
      <c r="H2" s="356"/>
      <c r="I2" s="356"/>
      <c r="J2" s="356"/>
    </row>
    <row r="3" spans="1:14" ht="15.6">
      <c r="A3" s="12"/>
      <c r="B3" s="12"/>
      <c r="C3" s="12"/>
      <c r="D3" s="12"/>
      <c r="E3" s="98"/>
      <c r="F3" s="99"/>
      <c r="G3" s="99"/>
      <c r="H3" s="357" t="s">
        <v>448</v>
      </c>
      <c r="I3" s="358"/>
      <c r="J3" s="358"/>
    </row>
    <row r="4" spans="1:14" ht="15.6">
      <c r="A4" s="12"/>
      <c r="B4" s="12"/>
      <c r="C4" s="12"/>
      <c r="D4" s="12"/>
      <c r="E4" s="359" t="s">
        <v>449</v>
      </c>
      <c r="F4" s="359"/>
      <c r="G4" s="359"/>
      <c r="H4" s="359"/>
      <c r="I4" s="359"/>
      <c r="J4" s="359"/>
    </row>
    <row r="5" spans="1:14" ht="15.6">
      <c r="A5" s="12"/>
      <c r="B5" s="12"/>
      <c r="C5" s="12"/>
      <c r="D5" s="12"/>
      <c r="E5" s="353" t="s">
        <v>450</v>
      </c>
      <c r="F5" s="353"/>
      <c r="G5" s="353"/>
      <c r="H5" s="353"/>
      <c r="I5" s="353"/>
      <c r="J5" s="353"/>
    </row>
    <row r="6" spans="1:14" ht="16.2" customHeight="1">
      <c r="A6" s="12"/>
      <c r="B6" s="12"/>
      <c r="C6" s="12"/>
      <c r="D6" s="12"/>
      <c r="E6" s="353" t="s">
        <v>451</v>
      </c>
      <c r="F6" s="353"/>
      <c r="G6" s="353"/>
      <c r="H6" s="353"/>
      <c r="I6" s="353"/>
      <c r="J6" s="353"/>
    </row>
    <row r="7" spans="1:14" ht="15.6">
      <c r="A7" s="12"/>
      <c r="B7" s="12"/>
      <c r="C7" s="12"/>
      <c r="D7" s="12"/>
      <c r="E7" s="100"/>
      <c r="F7" s="355"/>
      <c r="G7" s="355"/>
      <c r="H7" s="355"/>
      <c r="I7" s="355"/>
      <c r="J7" s="355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ht="15.6">
      <c r="K9" s="101"/>
      <c r="L9" s="101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K12" s="12"/>
      <c r="L12" s="12"/>
      <c r="M12" s="12"/>
      <c r="N12" s="12"/>
    </row>
    <row r="13" spans="1:14">
      <c r="K13" s="12"/>
      <c r="L13" s="12"/>
      <c r="M13" s="12"/>
      <c r="N13" s="12"/>
    </row>
    <row r="14" spans="1:14">
      <c r="A14" s="12"/>
      <c r="B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.75" customHeight="1">
      <c r="K15" s="12"/>
      <c r="L15" s="12"/>
      <c r="M15" s="12"/>
      <c r="N15" s="12"/>
    </row>
    <row r="16" spans="1:14" ht="15" customHeight="1">
      <c r="K16" s="12"/>
      <c r="L16" s="12"/>
      <c r="M16" s="12"/>
      <c r="N16" s="12"/>
    </row>
    <row r="17" spans="1:14" ht="18.75" customHeight="1">
      <c r="K17" s="12"/>
      <c r="L17" s="12"/>
      <c r="M17" s="12"/>
      <c r="N17" s="12"/>
    </row>
    <row r="18" spans="1:14" ht="16.2" customHeight="1">
      <c r="K18" s="12"/>
      <c r="L18" s="12"/>
      <c r="M18" s="12"/>
      <c r="N18" s="12"/>
    </row>
    <row r="19" spans="1:14" hidden="1">
      <c r="K19" s="12"/>
      <c r="L19" s="12"/>
      <c r="M19" s="12"/>
      <c r="N19" s="12"/>
    </row>
    <row r="20" spans="1:14" hidden="1">
      <c r="K20" s="12"/>
      <c r="L20" s="12"/>
      <c r="M20" s="12"/>
      <c r="N20" s="12"/>
    </row>
    <row r="21" spans="1:14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12"/>
      <c r="L21" s="12"/>
      <c r="M21" s="12"/>
      <c r="N21" s="12"/>
    </row>
    <row r="22" spans="1:14" ht="22.8">
      <c r="A22" s="349" t="s">
        <v>452</v>
      </c>
      <c r="B22" s="349"/>
      <c r="C22" s="349"/>
      <c r="D22" s="349"/>
      <c r="E22" s="349"/>
      <c r="F22" s="349"/>
      <c r="G22" s="349"/>
      <c r="H22" s="349"/>
      <c r="I22" s="349"/>
      <c r="J22" s="349"/>
      <c r="K22" s="12"/>
      <c r="L22" s="12"/>
      <c r="M22" s="12"/>
      <c r="N22" s="12"/>
    </row>
    <row r="23" spans="1:14" ht="18">
      <c r="A23" s="345" t="s">
        <v>453</v>
      </c>
      <c r="B23" s="345"/>
      <c r="C23" s="345"/>
      <c r="D23" s="345"/>
      <c r="E23" s="345"/>
      <c r="F23" s="345"/>
      <c r="G23" s="345"/>
      <c r="H23" s="345"/>
      <c r="I23" s="345"/>
      <c r="J23" s="345"/>
      <c r="K23" s="12"/>
      <c r="L23" s="12"/>
      <c r="M23" s="12"/>
      <c r="N23" s="12"/>
    </row>
    <row r="24" spans="1:14" ht="24.75" customHeight="1">
      <c r="A24" s="350" t="s">
        <v>454</v>
      </c>
      <c r="B24" s="350"/>
      <c r="C24" s="350"/>
      <c r="D24" s="350"/>
      <c r="E24" s="350"/>
      <c r="F24" s="350"/>
      <c r="G24" s="350"/>
      <c r="H24" s="350"/>
      <c r="I24" s="350"/>
      <c r="J24" s="350"/>
      <c r="K24" s="12"/>
      <c r="L24" s="12"/>
      <c r="M24" s="12"/>
      <c r="N24" s="12"/>
    </row>
    <row r="25" spans="1:14">
      <c r="A25" s="351" t="s">
        <v>455</v>
      </c>
      <c r="B25" s="351"/>
      <c r="C25" s="351"/>
      <c r="D25" s="351"/>
      <c r="E25" s="351"/>
      <c r="F25" s="351"/>
      <c r="G25" s="351"/>
      <c r="H25" s="351"/>
      <c r="I25" s="351"/>
      <c r="J25" s="351"/>
      <c r="K25" s="12"/>
      <c r="L25" s="12"/>
      <c r="M25" s="12"/>
      <c r="N25" s="12"/>
    </row>
    <row r="26" spans="1:14" ht="4.5" customHeight="1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12"/>
      <c r="L26" s="12"/>
      <c r="M26" s="12"/>
      <c r="N26" s="12"/>
    </row>
    <row r="27" spans="1:14" hidden="1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12"/>
      <c r="L27" s="12"/>
      <c r="M27" s="12"/>
      <c r="N27" s="12"/>
    </row>
    <row r="28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1" spans="1:14" ht="53.25" customHeight="1">
      <c r="G31" s="346"/>
      <c r="H31" s="346"/>
      <c r="I31" s="346"/>
      <c r="J31" s="346"/>
    </row>
    <row r="32" spans="1:14" ht="21.75" customHeight="1">
      <c r="G32" s="352"/>
      <c r="H32" s="352"/>
      <c r="I32" s="352"/>
      <c r="J32" s="352"/>
    </row>
    <row r="33" spans="1:10" ht="15.6">
      <c r="G33" s="353"/>
      <c r="H33" s="353"/>
      <c r="I33" s="353"/>
      <c r="J33" s="353"/>
    </row>
    <row r="40" spans="1:10" ht="15.6">
      <c r="E40" s="354"/>
      <c r="F40" s="354"/>
      <c r="G40" s="354"/>
      <c r="H40" s="354"/>
    </row>
    <row r="41" spans="1:10" ht="15.6">
      <c r="G41" s="346" t="s">
        <v>456</v>
      </c>
      <c r="H41" s="346"/>
      <c r="I41" s="346"/>
      <c r="J41" s="346"/>
    </row>
    <row r="42" spans="1:10" ht="14.4">
      <c r="G42" s="346" t="s">
        <v>540</v>
      </c>
      <c r="H42" s="347"/>
      <c r="I42" s="347"/>
      <c r="J42" s="347"/>
    </row>
    <row r="43" spans="1:10" ht="15.6">
      <c r="G43" s="355" t="s">
        <v>457</v>
      </c>
      <c r="H43" s="355"/>
      <c r="I43" s="355"/>
      <c r="J43" s="355"/>
    </row>
    <row r="45" spans="1:10" ht="18">
      <c r="A45" s="345"/>
      <c r="B45" s="345"/>
      <c r="C45" s="345"/>
      <c r="D45" s="345"/>
      <c r="E45" s="345"/>
      <c r="F45" s="345"/>
      <c r="G45" s="345"/>
      <c r="H45" s="345"/>
      <c r="I45" s="345"/>
      <c r="J45" s="345"/>
    </row>
    <row r="53" spans="11:14" ht="18">
      <c r="K53" s="102"/>
      <c r="L53" s="102"/>
      <c r="M53" s="102"/>
      <c r="N53" s="102"/>
    </row>
  </sheetData>
  <mergeCells count="19">
    <mergeCell ref="F7:J7"/>
    <mergeCell ref="F2:J2"/>
    <mergeCell ref="H3:J3"/>
    <mergeCell ref="E4:J4"/>
    <mergeCell ref="E5:J5"/>
    <mergeCell ref="E6:J6"/>
    <mergeCell ref="A45:J45"/>
    <mergeCell ref="G42:J42"/>
    <mergeCell ref="A21:J21"/>
    <mergeCell ref="A22:J22"/>
    <mergeCell ref="A23:J23"/>
    <mergeCell ref="A24:J24"/>
    <mergeCell ref="A25:J27"/>
    <mergeCell ref="G31:J31"/>
    <mergeCell ref="G32:J32"/>
    <mergeCell ref="G33:J33"/>
    <mergeCell ref="E40:H40"/>
    <mergeCell ref="G41:J41"/>
    <mergeCell ref="G43:J43"/>
  </mergeCells>
  <pageMargins left="0.7" right="0.7" top="0.75" bottom="0.75" header="0.3" footer="0.3"/>
  <pageSetup paperSize="9" scale="9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P67"/>
  <sheetViews>
    <sheetView view="pageBreakPreview" topLeftCell="A4" zoomScale="89" zoomScaleNormal="100" zoomScaleSheetLayoutView="89" workbookViewId="0">
      <selection activeCell="F12" sqref="F12"/>
    </sheetView>
  </sheetViews>
  <sheetFormatPr defaultColWidth="9.109375" defaultRowHeight="13.2"/>
  <cols>
    <col min="1" max="1" width="3.5546875" style="103" customWidth="1"/>
    <col min="2" max="2" width="25.6640625" style="103" customWidth="1"/>
    <col min="3" max="3" width="11.5546875" style="104" customWidth="1"/>
    <col min="4" max="4" width="18.44140625" style="103" customWidth="1"/>
    <col min="5" max="5" width="15.5546875" style="103" customWidth="1"/>
    <col min="6" max="6" width="16" style="103" customWidth="1"/>
    <col min="7" max="7" width="26" style="103" customWidth="1"/>
    <col min="8" max="8" width="16.33203125" style="103" customWidth="1"/>
    <col min="9" max="9" width="55.6640625" style="103" customWidth="1"/>
    <col min="10" max="10" width="17.109375" style="103" customWidth="1"/>
    <col min="11" max="11" width="20.44140625" style="103" customWidth="1"/>
    <col min="12" max="12" width="11.6640625" style="103" customWidth="1"/>
    <col min="13" max="13" width="44.109375" style="103" customWidth="1"/>
    <col min="14" max="14" width="135.6640625" style="103" customWidth="1"/>
    <col min="15" max="247" width="9.109375" style="103"/>
    <col min="248" max="248" width="3.5546875" style="103" customWidth="1"/>
    <col min="249" max="249" width="25.6640625" style="103" customWidth="1"/>
    <col min="250" max="250" width="11.5546875" style="103" customWidth="1"/>
    <col min="251" max="251" width="18.44140625" style="103" customWidth="1"/>
    <col min="252" max="252" width="10.109375" style="103" customWidth="1"/>
    <col min="253" max="253" width="15.5546875" style="103" customWidth="1"/>
    <col min="254" max="254" width="16" style="103" customWidth="1"/>
    <col min="255" max="255" width="7" style="103" customWidth="1"/>
    <col min="256" max="256" width="14.44140625" style="103" customWidth="1"/>
    <col min="257" max="257" width="11" style="103" customWidth="1"/>
    <col min="258" max="259" width="13.88671875" style="103" customWidth="1"/>
    <col min="260" max="260" width="12.109375" style="103" customWidth="1"/>
    <col min="261" max="261" width="13.88671875" style="103" customWidth="1"/>
    <col min="262" max="262" width="11.5546875" style="103" customWidth="1"/>
    <col min="263" max="263" width="15.109375" style="103" customWidth="1"/>
    <col min="264" max="264" width="13.88671875" style="103" customWidth="1"/>
    <col min="265" max="265" width="10.5546875" style="103" customWidth="1"/>
    <col min="266" max="266" width="13.88671875" style="103" customWidth="1"/>
    <col min="267" max="267" width="11.6640625" style="103" customWidth="1"/>
    <col min="268" max="268" width="0" style="103" hidden="1" customWidth="1"/>
    <col min="269" max="269" width="35.109375" style="103" customWidth="1"/>
    <col min="270" max="270" width="36.33203125" style="103" customWidth="1"/>
    <col min="271" max="503" width="9.109375" style="103"/>
    <col min="504" max="504" width="3.5546875" style="103" customWidth="1"/>
    <col min="505" max="505" width="25.6640625" style="103" customWidth="1"/>
    <col min="506" max="506" width="11.5546875" style="103" customWidth="1"/>
    <col min="507" max="507" width="18.44140625" style="103" customWidth="1"/>
    <col min="508" max="508" width="10.109375" style="103" customWidth="1"/>
    <col min="509" max="509" width="15.5546875" style="103" customWidth="1"/>
    <col min="510" max="510" width="16" style="103" customWidth="1"/>
    <col min="511" max="511" width="7" style="103" customWidth="1"/>
    <col min="512" max="512" width="14.44140625" style="103" customWidth="1"/>
    <col min="513" max="513" width="11" style="103" customWidth="1"/>
    <col min="514" max="515" width="13.88671875" style="103" customWidth="1"/>
    <col min="516" max="516" width="12.109375" style="103" customWidth="1"/>
    <col min="517" max="517" width="13.88671875" style="103" customWidth="1"/>
    <col min="518" max="518" width="11.5546875" style="103" customWidth="1"/>
    <col min="519" max="519" width="15.109375" style="103" customWidth="1"/>
    <col min="520" max="520" width="13.88671875" style="103" customWidth="1"/>
    <col min="521" max="521" width="10.5546875" style="103" customWidth="1"/>
    <col min="522" max="522" width="13.88671875" style="103" customWidth="1"/>
    <col min="523" max="523" width="11.6640625" style="103" customWidth="1"/>
    <col min="524" max="524" width="0" style="103" hidden="1" customWidth="1"/>
    <col min="525" max="525" width="35.109375" style="103" customWidth="1"/>
    <col min="526" max="526" width="36.33203125" style="103" customWidth="1"/>
    <col min="527" max="759" width="9.109375" style="103"/>
    <col min="760" max="760" width="3.5546875" style="103" customWidth="1"/>
    <col min="761" max="761" width="25.6640625" style="103" customWidth="1"/>
    <col min="762" max="762" width="11.5546875" style="103" customWidth="1"/>
    <col min="763" max="763" width="18.44140625" style="103" customWidth="1"/>
    <col min="764" max="764" width="10.109375" style="103" customWidth="1"/>
    <col min="765" max="765" width="15.5546875" style="103" customWidth="1"/>
    <col min="766" max="766" width="16" style="103" customWidth="1"/>
    <col min="767" max="767" width="7" style="103" customWidth="1"/>
    <col min="768" max="768" width="14.44140625" style="103" customWidth="1"/>
    <col min="769" max="769" width="11" style="103" customWidth="1"/>
    <col min="770" max="771" width="13.88671875" style="103" customWidth="1"/>
    <col min="772" max="772" width="12.109375" style="103" customWidth="1"/>
    <col min="773" max="773" width="13.88671875" style="103" customWidth="1"/>
    <col min="774" max="774" width="11.5546875" style="103" customWidth="1"/>
    <col min="775" max="775" width="15.109375" style="103" customWidth="1"/>
    <col min="776" max="776" width="13.88671875" style="103" customWidth="1"/>
    <col min="777" max="777" width="10.5546875" style="103" customWidth="1"/>
    <col min="778" max="778" width="13.88671875" style="103" customWidth="1"/>
    <col min="779" max="779" width="11.6640625" style="103" customWidth="1"/>
    <col min="780" max="780" width="0" style="103" hidden="1" customWidth="1"/>
    <col min="781" max="781" width="35.109375" style="103" customWidth="1"/>
    <col min="782" max="782" width="36.33203125" style="103" customWidth="1"/>
    <col min="783" max="1015" width="9.109375" style="103"/>
    <col min="1016" max="1016" width="3.5546875" style="103" customWidth="1"/>
    <col min="1017" max="1017" width="25.6640625" style="103" customWidth="1"/>
    <col min="1018" max="1018" width="11.5546875" style="103" customWidth="1"/>
    <col min="1019" max="1019" width="18.44140625" style="103" customWidth="1"/>
    <col min="1020" max="1020" width="10.109375" style="103" customWidth="1"/>
    <col min="1021" max="1021" width="15.5546875" style="103" customWidth="1"/>
    <col min="1022" max="1022" width="16" style="103" customWidth="1"/>
    <col min="1023" max="1023" width="7" style="103" customWidth="1"/>
    <col min="1024" max="1024" width="14.44140625" style="103" customWidth="1"/>
    <col min="1025" max="1025" width="11" style="103" customWidth="1"/>
    <col min="1026" max="1027" width="13.88671875" style="103" customWidth="1"/>
    <col min="1028" max="1028" width="12.109375" style="103" customWidth="1"/>
    <col min="1029" max="1029" width="13.88671875" style="103" customWidth="1"/>
    <col min="1030" max="1030" width="11.5546875" style="103" customWidth="1"/>
    <col min="1031" max="1031" width="15.109375" style="103" customWidth="1"/>
    <col min="1032" max="1032" width="13.88671875" style="103" customWidth="1"/>
    <col min="1033" max="1033" width="10.5546875" style="103" customWidth="1"/>
    <col min="1034" max="1034" width="13.88671875" style="103" customWidth="1"/>
    <col min="1035" max="1035" width="11.6640625" style="103" customWidth="1"/>
    <col min="1036" max="1036" width="0" style="103" hidden="1" customWidth="1"/>
    <col min="1037" max="1037" width="35.109375" style="103" customWidth="1"/>
    <col min="1038" max="1038" width="36.33203125" style="103" customWidth="1"/>
    <col min="1039" max="1271" width="9.109375" style="103"/>
    <col min="1272" max="1272" width="3.5546875" style="103" customWidth="1"/>
    <col min="1273" max="1273" width="25.6640625" style="103" customWidth="1"/>
    <col min="1274" max="1274" width="11.5546875" style="103" customWidth="1"/>
    <col min="1275" max="1275" width="18.44140625" style="103" customWidth="1"/>
    <col min="1276" max="1276" width="10.109375" style="103" customWidth="1"/>
    <col min="1277" max="1277" width="15.5546875" style="103" customWidth="1"/>
    <col min="1278" max="1278" width="16" style="103" customWidth="1"/>
    <col min="1279" max="1279" width="7" style="103" customWidth="1"/>
    <col min="1280" max="1280" width="14.44140625" style="103" customWidth="1"/>
    <col min="1281" max="1281" width="11" style="103" customWidth="1"/>
    <col min="1282" max="1283" width="13.88671875" style="103" customWidth="1"/>
    <col min="1284" max="1284" width="12.109375" style="103" customWidth="1"/>
    <col min="1285" max="1285" width="13.88671875" style="103" customWidth="1"/>
    <col min="1286" max="1286" width="11.5546875" style="103" customWidth="1"/>
    <col min="1287" max="1287" width="15.109375" style="103" customWidth="1"/>
    <col min="1288" max="1288" width="13.88671875" style="103" customWidth="1"/>
    <col min="1289" max="1289" width="10.5546875" style="103" customWidth="1"/>
    <col min="1290" max="1290" width="13.88671875" style="103" customWidth="1"/>
    <col min="1291" max="1291" width="11.6640625" style="103" customWidth="1"/>
    <col min="1292" max="1292" width="0" style="103" hidden="1" customWidth="1"/>
    <col min="1293" max="1293" width="35.109375" style="103" customWidth="1"/>
    <col min="1294" max="1294" width="36.33203125" style="103" customWidth="1"/>
    <col min="1295" max="1527" width="9.109375" style="103"/>
    <col min="1528" max="1528" width="3.5546875" style="103" customWidth="1"/>
    <col min="1529" max="1529" width="25.6640625" style="103" customWidth="1"/>
    <col min="1530" max="1530" width="11.5546875" style="103" customWidth="1"/>
    <col min="1531" max="1531" width="18.44140625" style="103" customWidth="1"/>
    <col min="1532" max="1532" width="10.109375" style="103" customWidth="1"/>
    <col min="1533" max="1533" width="15.5546875" style="103" customWidth="1"/>
    <col min="1534" max="1534" width="16" style="103" customWidth="1"/>
    <col min="1535" max="1535" width="7" style="103" customWidth="1"/>
    <col min="1536" max="1536" width="14.44140625" style="103" customWidth="1"/>
    <col min="1537" max="1537" width="11" style="103" customWidth="1"/>
    <col min="1538" max="1539" width="13.88671875" style="103" customWidth="1"/>
    <col min="1540" max="1540" width="12.109375" style="103" customWidth="1"/>
    <col min="1541" max="1541" width="13.88671875" style="103" customWidth="1"/>
    <col min="1542" max="1542" width="11.5546875" style="103" customWidth="1"/>
    <col min="1543" max="1543" width="15.109375" style="103" customWidth="1"/>
    <col min="1544" max="1544" width="13.88671875" style="103" customWidth="1"/>
    <col min="1545" max="1545" width="10.5546875" style="103" customWidth="1"/>
    <col min="1546" max="1546" width="13.88671875" style="103" customWidth="1"/>
    <col min="1547" max="1547" width="11.6640625" style="103" customWidth="1"/>
    <col min="1548" max="1548" width="0" style="103" hidden="1" customWidth="1"/>
    <col min="1549" max="1549" width="35.109375" style="103" customWidth="1"/>
    <col min="1550" max="1550" width="36.33203125" style="103" customWidth="1"/>
    <col min="1551" max="1783" width="9.109375" style="103"/>
    <col min="1784" max="1784" width="3.5546875" style="103" customWidth="1"/>
    <col min="1785" max="1785" width="25.6640625" style="103" customWidth="1"/>
    <col min="1786" max="1786" width="11.5546875" style="103" customWidth="1"/>
    <col min="1787" max="1787" width="18.44140625" style="103" customWidth="1"/>
    <col min="1788" max="1788" width="10.109375" style="103" customWidth="1"/>
    <col min="1789" max="1789" width="15.5546875" style="103" customWidth="1"/>
    <col min="1790" max="1790" width="16" style="103" customWidth="1"/>
    <col min="1791" max="1791" width="7" style="103" customWidth="1"/>
    <col min="1792" max="1792" width="14.44140625" style="103" customWidth="1"/>
    <col min="1793" max="1793" width="11" style="103" customWidth="1"/>
    <col min="1794" max="1795" width="13.88671875" style="103" customWidth="1"/>
    <col min="1796" max="1796" width="12.109375" style="103" customWidth="1"/>
    <col min="1797" max="1797" width="13.88671875" style="103" customWidth="1"/>
    <col min="1798" max="1798" width="11.5546875" style="103" customWidth="1"/>
    <col min="1799" max="1799" width="15.109375" style="103" customWidth="1"/>
    <col min="1800" max="1800" width="13.88671875" style="103" customWidth="1"/>
    <col min="1801" max="1801" width="10.5546875" style="103" customWidth="1"/>
    <col min="1802" max="1802" width="13.88671875" style="103" customWidth="1"/>
    <col min="1803" max="1803" width="11.6640625" style="103" customWidth="1"/>
    <col min="1804" max="1804" width="0" style="103" hidden="1" customWidth="1"/>
    <col min="1805" max="1805" width="35.109375" style="103" customWidth="1"/>
    <col min="1806" max="1806" width="36.33203125" style="103" customWidth="1"/>
    <col min="1807" max="2039" width="9.109375" style="103"/>
    <col min="2040" max="2040" width="3.5546875" style="103" customWidth="1"/>
    <col min="2041" max="2041" width="25.6640625" style="103" customWidth="1"/>
    <col min="2042" max="2042" width="11.5546875" style="103" customWidth="1"/>
    <col min="2043" max="2043" width="18.44140625" style="103" customWidth="1"/>
    <col min="2044" max="2044" width="10.109375" style="103" customWidth="1"/>
    <col min="2045" max="2045" width="15.5546875" style="103" customWidth="1"/>
    <col min="2046" max="2046" width="16" style="103" customWidth="1"/>
    <col min="2047" max="2047" width="7" style="103" customWidth="1"/>
    <col min="2048" max="2048" width="14.44140625" style="103" customWidth="1"/>
    <col min="2049" max="2049" width="11" style="103" customWidth="1"/>
    <col min="2050" max="2051" width="13.88671875" style="103" customWidth="1"/>
    <col min="2052" max="2052" width="12.109375" style="103" customWidth="1"/>
    <col min="2053" max="2053" width="13.88671875" style="103" customWidth="1"/>
    <col min="2054" max="2054" width="11.5546875" style="103" customWidth="1"/>
    <col min="2055" max="2055" width="15.109375" style="103" customWidth="1"/>
    <col min="2056" max="2056" width="13.88671875" style="103" customWidth="1"/>
    <col min="2057" max="2057" width="10.5546875" style="103" customWidth="1"/>
    <col min="2058" max="2058" width="13.88671875" style="103" customWidth="1"/>
    <col min="2059" max="2059" width="11.6640625" style="103" customWidth="1"/>
    <col min="2060" max="2060" width="0" style="103" hidden="1" customWidth="1"/>
    <col min="2061" max="2061" width="35.109375" style="103" customWidth="1"/>
    <col min="2062" max="2062" width="36.33203125" style="103" customWidth="1"/>
    <col min="2063" max="2295" width="9.109375" style="103"/>
    <col min="2296" max="2296" width="3.5546875" style="103" customWidth="1"/>
    <col min="2297" max="2297" width="25.6640625" style="103" customWidth="1"/>
    <col min="2298" max="2298" width="11.5546875" style="103" customWidth="1"/>
    <col min="2299" max="2299" width="18.44140625" style="103" customWidth="1"/>
    <col min="2300" max="2300" width="10.109375" style="103" customWidth="1"/>
    <col min="2301" max="2301" width="15.5546875" style="103" customWidth="1"/>
    <col min="2302" max="2302" width="16" style="103" customWidth="1"/>
    <col min="2303" max="2303" width="7" style="103" customWidth="1"/>
    <col min="2304" max="2304" width="14.44140625" style="103" customWidth="1"/>
    <col min="2305" max="2305" width="11" style="103" customWidth="1"/>
    <col min="2306" max="2307" width="13.88671875" style="103" customWidth="1"/>
    <col min="2308" max="2308" width="12.109375" style="103" customWidth="1"/>
    <col min="2309" max="2309" width="13.88671875" style="103" customWidth="1"/>
    <col min="2310" max="2310" width="11.5546875" style="103" customWidth="1"/>
    <col min="2311" max="2311" width="15.109375" style="103" customWidth="1"/>
    <col min="2312" max="2312" width="13.88671875" style="103" customWidth="1"/>
    <col min="2313" max="2313" width="10.5546875" style="103" customWidth="1"/>
    <col min="2314" max="2314" width="13.88671875" style="103" customWidth="1"/>
    <col min="2315" max="2315" width="11.6640625" style="103" customWidth="1"/>
    <col min="2316" max="2316" width="0" style="103" hidden="1" customWidth="1"/>
    <col min="2317" max="2317" width="35.109375" style="103" customWidth="1"/>
    <col min="2318" max="2318" width="36.33203125" style="103" customWidth="1"/>
    <col min="2319" max="2551" width="9.109375" style="103"/>
    <col min="2552" max="2552" width="3.5546875" style="103" customWidth="1"/>
    <col min="2553" max="2553" width="25.6640625" style="103" customWidth="1"/>
    <col min="2554" max="2554" width="11.5546875" style="103" customWidth="1"/>
    <col min="2555" max="2555" width="18.44140625" style="103" customWidth="1"/>
    <col min="2556" max="2556" width="10.109375" style="103" customWidth="1"/>
    <col min="2557" max="2557" width="15.5546875" style="103" customWidth="1"/>
    <col min="2558" max="2558" width="16" style="103" customWidth="1"/>
    <col min="2559" max="2559" width="7" style="103" customWidth="1"/>
    <col min="2560" max="2560" width="14.44140625" style="103" customWidth="1"/>
    <col min="2561" max="2561" width="11" style="103" customWidth="1"/>
    <col min="2562" max="2563" width="13.88671875" style="103" customWidth="1"/>
    <col min="2564" max="2564" width="12.109375" style="103" customWidth="1"/>
    <col min="2565" max="2565" width="13.88671875" style="103" customWidth="1"/>
    <col min="2566" max="2566" width="11.5546875" style="103" customWidth="1"/>
    <col min="2567" max="2567" width="15.109375" style="103" customWidth="1"/>
    <col min="2568" max="2568" width="13.88671875" style="103" customWidth="1"/>
    <col min="2569" max="2569" width="10.5546875" style="103" customWidth="1"/>
    <col min="2570" max="2570" width="13.88671875" style="103" customWidth="1"/>
    <col min="2571" max="2571" width="11.6640625" style="103" customWidth="1"/>
    <col min="2572" max="2572" width="0" style="103" hidden="1" customWidth="1"/>
    <col min="2573" max="2573" width="35.109375" style="103" customWidth="1"/>
    <col min="2574" max="2574" width="36.33203125" style="103" customWidth="1"/>
    <col min="2575" max="2807" width="9.109375" style="103"/>
    <col min="2808" max="2808" width="3.5546875" style="103" customWidth="1"/>
    <col min="2809" max="2809" width="25.6640625" style="103" customWidth="1"/>
    <col min="2810" max="2810" width="11.5546875" style="103" customWidth="1"/>
    <col min="2811" max="2811" width="18.44140625" style="103" customWidth="1"/>
    <col min="2812" max="2812" width="10.109375" style="103" customWidth="1"/>
    <col min="2813" max="2813" width="15.5546875" style="103" customWidth="1"/>
    <col min="2814" max="2814" width="16" style="103" customWidth="1"/>
    <col min="2815" max="2815" width="7" style="103" customWidth="1"/>
    <col min="2816" max="2816" width="14.44140625" style="103" customWidth="1"/>
    <col min="2817" max="2817" width="11" style="103" customWidth="1"/>
    <col min="2818" max="2819" width="13.88671875" style="103" customWidth="1"/>
    <col min="2820" max="2820" width="12.109375" style="103" customWidth="1"/>
    <col min="2821" max="2821" width="13.88671875" style="103" customWidth="1"/>
    <col min="2822" max="2822" width="11.5546875" style="103" customWidth="1"/>
    <col min="2823" max="2823" width="15.109375" style="103" customWidth="1"/>
    <col min="2824" max="2824" width="13.88671875" style="103" customWidth="1"/>
    <col min="2825" max="2825" width="10.5546875" style="103" customWidth="1"/>
    <col min="2826" max="2826" width="13.88671875" style="103" customWidth="1"/>
    <col min="2827" max="2827" width="11.6640625" style="103" customWidth="1"/>
    <col min="2828" max="2828" width="0" style="103" hidden="1" customWidth="1"/>
    <col min="2829" max="2829" width="35.109375" style="103" customWidth="1"/>
    <col min="2830" max="2830" width="36.33203125" style="103" customWidth="1"/>
    <col min="2831" max="3063" width="9.109375" style="103"/>
    <col min="3064" max="3064" width="3.5546875" style="103" customWidth="1"/>
    <col min="3065" max="3065" width="25.6640625" style="103" customWidth="1"/>
    <col min="3066" max="3066" width="11.5546875" style="103" customWidth="1"/>
    <col min="3067" max="3067" width="18.44140625" style="103" customWidth="1"/>
    <col min="3068" max="3068" width="10.109375" style="103" customWidth="1"/>
    <col min="3069" max="3069" width="15.5546875" style="103" customWidth="1"/>
    <col min="3070" max="3070" width="16" style="103" customWidth="1"/>
    <col min="3071" max="3071" width="7" style="103" customWidth="1"/>
    <col min="3072" max="3072" width="14.44140625" style="103" customWidth="1"/>
    <col min="3073" max="3073" width="11" style="103" customWidth="1"/>
    <col min="3074" max="3075" width="13.88671875" style="103" customWidth="1"/>
    <col min="3076" max="3076" width="12.109375" style="103" customWidth="1"/>
    <col min="3077" max="3077" width="13.88671875" style="103" customWidth="1"/>
    <col min="3078" max="3078" width="11.5546875" style="103" customWidth="1"/>
    <col min="3079" max="3079" width="15.109375" style="103" customWidth="1"/>
    <col min="3080" max="3080" width="13.88671875" style="103" customWidth="1"/>
    <col min="3081" max="3081" width="10.5546875" style="103" customWidth="1"/>
    <col min="3082" max="3082" width="13.88671875" style="103" customWidth="1"/>
    <col min="3083" max="3083" width="11.6640625" style="103" customWidth="1"/>
    <col min="3084" max="3084" width="0" style="103" hidden="1" customWidth="1"/>
    <col min="3085" max="3085" width="35.109375" style="103" customWidth="1"/>
    <col min="3086" max="3086" width="36.33203125" style="103" customWidth="1"/>
    <col min="3087" max="3319" width="9.109375" style="103"/>
    <col min="3320" max="3320" width="3.5546875" style="103" customWidth="1"/>
    <col min="3321" max="3321" width="25.6640625" style="103" customWidth="1"/>
    <col min="3322" max="3322" width="11.5546875" style="103" customWidth="1"/>
    <col min="3323" max="3323" width="18.44140625" style="103" customWidth="1"/>
    <col min="3324" max="3324" width="10.109375" style="103" customWidth="1"/>
    <col min="3325" max="3325" width="15.5546875" style="103" customWidth="1"/>
    <col min="3326" max="3326" width="16" style="103" customWidth="1"/>
    <col min="3327" max="3327" width="7" style="103" customWidth="1"/>
    <col min="3328" max="3328" width="14.44140625" style="103" customWidth="1"/>
    <col min="3329" max="3329" width="11" style="103" customWidth="1"/>
    <col min="3330" max="3331" width="13.88671875" style="103" customWidth="1"/>
    <col min="3332" max="3332" width="12.109375" style="103" customWidth="1"/>
    <col min="3333" max="3333" width="13.88671875" style="103" customWidth="1"/>
    <col min="3334" max="3334" width="11.5546875" style="103" customWidth="1"/>
    <col min="3335" max="3335" width="15.109375" style="103" customWidth="1"/>
    <col min="3336" max="3336" width="13.88671875" style="103" customWidth="1"/>
    <col min="3337" max="3337" width="10.5546875" style="103" customWidth="1"/>
    <col min="3338" max="3338" width="13.88671875" style="103" customWidth="1"/>
    <col min="3339" max="3339" width="11.6640625" style="103" customWidth="1"/>
    <col min="3340" max="3340" width="0" style="103" hidden="1" customWidth="1"/>
    <col min="3341" max="3341" width="35.109375" style="103" customWidth="1"/>
    <col min="3342" max="3342" width="36.33203125" style="103" customWidth="1"/>
    <col min="3343" max="3575" width="9.109375" style="103"/>
    <col min="3576" max="3576" width="3.5546875" style="103" customWidth="1"/>
    <col min="3577" max="3577" width="25.6640625" style="103" customWidth="1"/>
    <col min="3578" max="3578" width="11.5546875" style="103" customWidth="1"/>
    <col min="3579" max="3579" width="18.44140625" style="103" customWidth="1"/>
    <col min="3580" max="3580" width="10.109375" style="103" customWidth="1"/>
    <col min="3581" max="3581" width="15.5546875" style="103" customWidth="1"/>
    <col min="3582" max="3582" width="16" style="103" customWidth="1"/>
    <col min="3583" max="3583" width="7" style="103" customWidth="1"/>
    <col min="3584" max="3584" width="14.44140625" style="103" customWidth="1"/>
    <col min="3585" max="3585" width="11" style="103" customWidth="1"/>
    <col min="3586" max="3587" width="13.88671875" style="103" customWidth="1"/>
    <col min="3588" max="3588" width="12.109375" style="103" customWidth="1"/>
    <col min="3589" max="3589" width="13.88671875" style="103" customWidth="1"/>
    <col min="3590" max="3590" width="11.5546875" style="103" customWidth="1"/>
    <col min="3591" max="3591" width="15.109375" style="103" customWidth="1"/>
    <col min="3592" max="3592" width="13.88671875" style="103" customWidth="1"/>
    <col min="3593" max="3593" width="10.5546875" style="103" customWidth="1"/>
    <col min="3594" max="3594" width="13.88671875" style="103" customWidth="1"/>
    <col min="3595" max="3595" width="11.6640625" style="103" customWidth="1"/>
    <col min="3596" max="3596" width="0" style="103" hidden="1" customWidth="1"/>
    <col min="3597" max="3597" width="35.109375" style="103" customWidth="1"/>
    <col min="3598" max="3598" width="36.33203125" style="103" customWidth="1"/>
    <col min="3599" max="3831" width="9.109375" style="103"/>
    <col min="3832" max="3832" width="3.5546875" style="103" customWidth="1"/>
    <col min="3833" max="3833" width="25.6640625" style="103" customWidth="1"/>
    <col min="3834" max="3834" width="11.5546875" style="103" customWidth="1"/>
    <col min="3835" max="3835" width="18.44140625" style="103" customWidth="1"/>
    <col min="3836" max="3836" width="10.109375" style="103" customWidth="1"/>
    <col min="3837" max="3837" width="15.5546875" style="103" customWidth="1"/>
    <col min="3838" max="3838" width="16" style="103" customWidth="1"/>
    <col min="3839" max="3839" width="7" style="103" customWidth="1"/>
    <col min="3840" max="3840" width="14.44140625" style="103" customWidth="1"/>
    <col min="3841" max="3841" width="11" style="103" customWidth="1"/>
    <col min="3842" max="3843" width="13.88671875" style="103" customWidth="1"/>
    <col min="3844" max="3844" width="12.109375" style="103" customWidth="1"/>
    <col min="3845" max="3845" width="13.88671875" style="103" customWidth="1"/>
    <col min="3846" max="3846" width="11.5546875" style="103" customWidth="1"/>
    <col min="3847" max="3847" width="15.109375" style="103" customWidth="1"/>
    <col min="3848" max="3848" width="13.88671875" style="103" customWidth="1"/>
    <col min="3849" max="3849" width="10.5546875" style="103" customWidth="1"/>
    <col min="3850" max="3850" width="13.88671875" style="103" customWidth="1"/>
    <col min="3851" max="3851" width="11.6640625" style="103" customWidth="1"/>
    <col min="3852" max="3852" width="0" style="103" hidden="1" customWidth="1"/>
    <col min="3853" max="3853" width="35.109375" style="103" customWidth="1"/>
    <col min="3854" max="3854" width="36.33203125" style="103" customWidth="1"/>
    <col min="3855" max="4087" width="9.109375" style="103"/>
    <col min="4088" max="4088" width="3.5546875" style="103" customWidth="1"/>
    <col min="4089" max="4089" width="25.6640625" style="103" customWidth="1"/>
    <col min="4090" max="4090" width="11.5546875" style="103" customWidth="1"/>
    <col min="4091" max="4091" width="18.44140625" style="103" customWidth="1"/>
    <col min="4092" max="4092" width="10.109375" style="103" customWidth="1"/>
    <col min="4093" max="4093" width="15.5546875" style="103" customWidth="1"/>
    <col min="4094" max="4094" width="16" style="103" customWidth="1"/>
    <col min="4095" max="4095" width="7" style="103" customWidth="1"/>
    <col min="4096" max="4096" width="14.44140625" style="103" customWidth="1"/>
    <col min="4097" max="4097" width="11" style="103" customWidth="1"/>
    <col min="4098" max="4099" width="13.88671875" style="103" customWidth="1"/>
    <col min="4100" max="4100" width="12.109375" style="103" customWidth="1"/>
    <col min="4101" max="4101" width="13.88671875" style="103" customWidth="1"/>
    <col min="4102" max="4102" width="11.5546875" style="103" customWidth="1"/>
    <col min="4103" max="4103" width="15.109375" style="103" customWidth="1"/>
    <col min="4104" max="4104" width="13.88671875" style="103" customWidth="1"/>
    <col min="4105" max="4105" width="10.5546875" style="103" customWidth="1"/>
    <col min="4106" max="4106" width="13.88671875" style="103" customWidth="1"/>
    <col min="4107" max="4107" width="11.6640625" style="103" customWidth="1"/>
    <col min="4108" max="4108" width="0" style="103" hidden="1" customWidth="1"/>
    <col min="4109" max="4109" width="35.109375" style="103" customWidth="1"/>
    <col min="4110" max="4110" width="36.33203125" style="103" customWidth="1"/>
    <col min="4111" max="4343" width="9.109375" style="103"/>
    <col min="4344" max="4344" width="3.5546875" style="103" customWidth="1"/>
    <col min="4345" max="4345" width="25.6640625" style="103" customWidth="1"/>
    <col min="4346" max="4346" width="11.5546875" style="103" customWidth="1"/>
    <col min="4347" max="4347" width="18.44140625" style="103" customWidth="1"/>
    <col min="4348" max="4348" width="10.109375" style="103" customWidth="1"/>
    <col min="4349" max="4349" width="15.5546875" style="103" customWidth="1"/>
    <col min="4350" max="4350" width="16" style="103" customWidth="1"/>
    <col min="4351" max="4351" width="7" style="103" customWidth="1"/>
    <col min="4352" max="4352" width="14.44140625" style="103" customWidth="1"/>
    <col min="4353" max="4353" width="11" style="103" customWidth="1"/>
    <col min="4354" max="4355" width="13.88671875" style="103" customWidth="1"/>
    <col min="4356" max="4356" width="12.109375" style="103" customWidth="1"/>
    <col min="4357" max="4357" width="13.88671875" style="103" customWidth="1"/>
    <col min="4358" max="4358" width="11.5546875" style="103" customWidth="1"/>
    <col min="4359" max="4359" width="15.109375" style="103" customWidth="1"/>
    <col min="4360" max="4360" width="13.88671875" style="103" customWidth="1"/>
    <col min="4361" max="4361" width="10.5546875" style="103" customWidth="1"/>
    <col min="4362" max="4362" width="13.88671875" style="103" customWidth="1"/>
    <col min="4363" max="4363" width="11.6640625" style="103" customWidth="1"/>
    <col min="4364" max="4364" width="0" style="103" hidden="1" customWidth="1"/>
    <col min="4365" max="4365" width="35.109375" style="103" customWidth="1"/>
    <col min="4366" max="4366" width="36.33203125" style="103" customWidth="1"/>
    <col min="4367" max="4599" width="9.109375" style="103"/>
    <col min="4600" max="4600" width="3.5546875" style="103" customWidth="1"/>
    <col min="4601" max="4601" width="25.6640625" style="103" customWidth="1"/>
    <col min="4602" max="4602" width="11.5546875" style="103" customWidth="1"/>
    <col min="4603" max="4603" width="18.44140625" style="103" customWidth="1"/>
    <col min="4604" max="4604" width="10.109375" style="103" customWidth="1"/>
    <col min="4605" max="4605" width="15.5546875" style="103" customWidth="1"/>
    <col min="4606" max="4606" width="16" style="103" customWidth="1"/>
    <col min="4607" max="4607" width="7" style="103" customWidth="1"/>
    <col min="4608" max="4608" width="14.44140625" style="103" customWidth="1"/>
    <col min="4609" max="4609" width="11" style="103" customWidth="1"/>
    <col min="4610" max="4611" width="13.88671875" style="103" customWidth="1"/>
    <col min="4612" max="4612" width="12.109375" style="103" customWidth="1"/>
    <col min="4613" max="4613" width="13.88671875" style="103" customWidth="1"/>
    <col min="4614" max="4614" width="11.5546875" style="103" customWidth="1"/>
    <col min="4615" max="4615" width="15.109375" style="103" customWidth="1"/>
    <col min="4616" max="4616" width="13.88671875" style="103" customWidth="1"/>
    <col min="4617" max="4617" width="10.5546875" style="103" customWidth="1"/>
    <col min="4618" max="4618" width="13.88671875" style="103" customWidth="1"/>
    <col min="4619" max="4619" width="11.6640625" style="103" customWidth="1"/>
    <col min="4620" max="4620" width="0" style="103" hidden="1" customWidth="1"/>
    <col min="4621" max="4621" width="35.109375" style="103" customWidth="1"/>
    <col min="4622" max="4622" width="36.33203125" style="103" customWidth="1"/>
    <col min="4623" max="4855" width="9.109375" style="103"/>
    <col min="4856" max="4856" width="3.5546875" style="103" customWidth="1"/>
    <col min="4857" max="4857" width="25.6640625" style="103" customWidth="1"/>
    <col min="4858" max="4858" width="11.5546875" style="103" customWidth="1"/>
    <col min="4859" max="4859" width="18.44140625" style="103" customWidth="1"/>
    <col min="4860" max="4860" width="10.109375" style="103" customWidth="1"/>
    <col min="4861" max="4861" width="15.5546875" style="103" customWidth="1"/>
    <col min="4862" max="4862" width="16" style="103" customWidth="1"/>
    <col min="4863" max="4863" width="7" style="103" customWidth="1"/>
    <col min="4864" max="4864" width="14.44140625" style="103" customWidth="1"/>
    <col min="4865" max="4865" width="11" style="103" customWidth="1"/>
    <col min="4866" max="4867" width="13.88671875" style="103" customWidth="1"/>
    <col min="4868" max="4868" width="12.109375" style="103" customWidth="1"/>
    <col min="4869" max="4869" width="13.88671875" style="103" customWidth="1"/>
    <col min="4870" max="4870" width="11.5546875" style="103" customWidth="1"/>
    <col min="4871" max="4871" width="15.109375" style="103" customWidth="1"/>
    <col min="4872" max="4872" width="13.88671875" style="103" customWidth="1"/>
    <col min="4873" max="4873" width="10.5546875" style="103" customWidth="1"/>
    <col min="4874" max="4874" width="13.88671875" style="103" customWidth="1"/>
    <col min="4875" max="4875" width="11.6640625" style="103" customWidth="1"/>
    <col min="4876" max="4876" width="0" style="103" hidden="1" customWidth="1"/>
    <col min="4877" max="4877" width="35.109375" style="103" customWidth="1"/>
    <col min="4878" max="4878" width="36.33203125" style="103" customWidth="1"/>
    <col min="4879" max="5111" width="9.109375" style="103"/>
    <col min="5112" max="5112" width="3.5546875" style="103" customWidth="1"/>
    <col min="5113" max="5113" width="25.6640625" style="103" customWidth="1"/>
    <col min="5114" max="5114" width="11.5546875" style="103" customWidth="1"/>
    <col min="5115" max="5115" width="18.44140625" style="103" customWidth="1"/>
    <col min="5116" max="5116" width="10.109375" style="103" customWidth="1"/>
    <col min="5117" max="5117" width="15.5546875" style="103" customWidth="1"/>
    <col min="5118" max="5118" width="16" style="103" customWidth="1"/>
    <col min="5119" max="5119" width="7" style="103" customWidth="1"/>
    <col min="5120" max="5120" width="14.44140625" style="103" customWidth="1"/>
    <col min="5121" max="5121" width="11" style="103" customWidth="1"/>
    <col min="5122" max="5123" width="13.88671875" style="103" customWidth="1"/>
    <col min="5124" max="5124" width="12.109375" style="103" customWidth="1"/>
    <col min="5125" max="5125" width="13.88671875" style="103" customWidth="1"/>
    <col min="5126" max="5126" width="11.5546875" style="103" customWidth="1"/>
    <col min="5127" max="5127" width="15.109375" style="103" customWidth="1"/>
    <col min="5128" max="5128" width="13.88671875" style="103" customWidth="1"/>
    <col min="5129" max="5129" width="10.5546875" style="103" customWidth="1"/>
    <col min="5130" max="5130" width="13.88671875" style="103" customWidth="1"/>
    <col min="5131" max="5131" width="11.6640625" style="103" customWidth="1"/>
    <col min="5132" max="5132" width="0" style="103" hidden="1" customWidth="1"/>
    <col min="5133" max="5133" width="35.109375" style="103" customWidth="1"/>
    <col min="5134" max="5134" width="36.33203125" style="103" customWidth="1"/>
    <col min="5135" max="5367" width="9.109375" style="103"/>
    <col min="5368" max="5368" width="3.5546875" style="103" customWidth="1"/>
    <col min="5369" max="5369" width="25.6640625" style="103" customWidth="1"/>
    <col min="5370" max="5370" width="11.5546875" style="103" customWidth="1"/>
    <col min="5371" max="5371" width="18.44140625" style="103" customWidth="1"/>
    <col min="5372" max="5372" width="10.109375" style="103" customWidth="1"/>
    <col min="5373" max="5373" width="15.5546875" style="103" customWidth="1"/>
    <col min="5374" max="5374" width="16" style="103" customWidth="1"/>
    <col min="5375" max="5375" width="7" style="103" customWidth="1"/>
    <col min="5376" max="5376" width="14.44140625" style="103" customWidth="1"/>
    <col min="5377" max="5377" width="11" style="103" customWidth="1"/>
    <col min="5378" max="5379" width="13.88671875" style="103" customWidth="1"/>
    <col min="5380" max="5380" width="12.109375" style="103" customWidth="1"/>
    <col min="5381" max="5381" width="13.88671875" style="103" customWidth="1"/>
    <col min="5382" max="5382" width="11.5546875" style="103" customWidth="1"/>
    <col min="5383" max="5383" width="15.109375" style="103" customWidth="1"/>
    <col min="5384" max="5384" width="13.88671875" style="103" customWidth="1"/>
    <col min="5385" max="5385" width="10.5546875" style="103" customWidth="1"/>
    <col min="5386" max="5386" width="13.88671875" style="103" customWidth="1"/>
    <col min="5387" max="5387" width="11.6640625" style="103" customWidth="1"/>
    <col min="5388" max="5388" width="0" style="103" hidden="1" customWidth="1"/>
    <col min="5389" max="5389" width="35.109375" style="103" customWidth="1"/>
    <col min="5390" max="5390" width="36.33203125" style="103" customWidth="1"/>
    <col min="5391" max="5623" width="9.109375" style="103"/>
    <col min="5624" max="5624" width="3.5546875" style="103" customWidth="1"/>
    <col min="5625" max="5625" width="25.6640625" style="103" customWidth="1"/>
    <col min="5626" max="5626" width="11.5546875" style="103" customWidth="1"/>
    <col min="5627" max="5627" width="18.44140625" style="103" customWidth="1"/>
    <col min="5628" max="5628" width="10.109375" style="103" customWidth="1"/>
    <col min="5629" max="5629" width="15.5546875" style="103" customWidth="1"/>
    <col min="5630" max="5630" width="16" style="103" customWidth="1"/>
    <col min="5631" max="5631" width="7" style="103" customWidth="1"/>
    <col min="5632" max="5632" width="14.44140625" style="103" customWidth="1"/>
    <col min="5633" max="5633" width="11" style="103" customWidth="1"/>
    <col min="5634" max="5635" width="13.88671875" style="103" customWidth="1"/>
    <col min="5636" max="5636" width="12.109375" style="103" customWidth="1"/>
    <col min="5637" max="5637" width="13.88671875" style="103" customWidth="1"/>
    <col min="5638" max="5638" width="11.5546875" style="103" customWidth="1"/>
    <col min="5639" max="5639" width="15.109375" style="103" customWidth="1"/>
    <col min="5640" max="5640" width="13.88671875" style="103" customWidth="1"/>
    <col min="5641" max="5641" width="10.5546875" style="103" customWidth="1"/>
    <col min="5642" max="5642" width="13.88671875" style="103" customWidth="1"/>
    <col min="5643" max="5643" width="11.6640625" style="103" customWidth="1"/>
    <col min="5644" max="5644" width="0" style="103" hidden="1" customWidth="1"/>
    <col min="5645" max="5645" width="35.109375" style="103" customWidth="1"/>
    <col min="5646" max="5646" width="36.33203125" style="103" customWidth="1"/>
    <col min="5647" max="5879" width="9.109375" style="103"/>
    <col min="5880" max="5880" width="3.5546875" style="103" customWidth="1"/>
    <col min="5881" max="5881" width="25.6640625" style="103" customWidth="1"/>
    <col min="5882" max="5882" width="11.5546875" style="103" customWidth="1"/>
    <col min="5883" max="5883" width="18.44140625" style="103" customWidth="1"/>
    <col min="5884" max="5884" width="10.109375" style="103" customWidth="1"/>
    <col min="5885" max="5885" width="15.5546875" style="103" customWidth="1"/>
    <col min="5886" max="5886" width="16" style="103" customWidth="1"/>
    <col min="5887" max="5887" width="7" style="103" customWidth="1"/>
    <col min="5888" max="5888" width="14.44140625" style="103" customWidth="1"/>
    <col min="5889" max="5889" width="11" style="103" customWidth="1"/>
    <col min="5890" max="5891" width="13.88671875" style="103" customWidth="1"/>
    <col min="5892" max="5892" width="12.109375" style="103" customWidth="1"/>
    <col min="5893" max="5893" width="13.88671875" style="103" customWidth="1"/>
    <col min="5894" max="5894" width="11.5546875" style="103" customWidth="1"/>
    <col min="5895" max="5895" width="15.109375" style="103" customWidth="1"/>
    <col min="5896" max="5896" width="13.88671875" style="103" customWidth="1"/>
    <col min="5897" max="5897" width="10.5546875" style="103" customWidth="1"/>
    <col min="5898" max="5898" width="13.88671875" style="103" customWidth="1"/>
    <col min="5899" max="5899" width="11.6640625" style="103" customWidth="1"/>
    <col min="5900" max="5900" width="0" style="103" hidden="1" customWidth="1"/>
    <col min="5901" max="5901" width="35.109375" style="103" customWidth="1"/>
    <col min="5902" max="5902" width="36.33203125" style="103" customWidth="1"/>
    <col min="5903" max="6135" width="9.109375" style="103"/>
    <col min="6136" max="6136" width="3.5546875" style="103" customWidth="1"/>
    <col min="6137" max="6137" width="25.6640625" style="103" customWidth="1"/>
    <col min="6138" max="6138" width="11.5546875" style="103" customWidth="1"/>
    <col min="6139" max="6139" width="18.44140625" style="103" customWidth="1"/>
    <col min="6140" max="6140" width="10.109375" style="103" customWidth="1"/>
    <col min="6141" max="6141" width="15.5546875" style="103" customWidth="1"/>
    <col min="6142" max="6142" width="16" style="103" customWidth="1"/>
    <col min="6143" max="6143" width="7" style="103" customWidth="1"/>
    <col min="6144" max="6144" width="14.44140625" style="103" customWidth="1"/>
    <col min="6145" max="6145" width="11" style="103" customWidth="1"/>
    <col min="6146" max="6147" width="13.88671875" style="103" customWidth="1"/>
    <col min="6148" max="6148" width="12.109375" style="103" customWidth="1"/>
    <col min="6149" max="6149" width="13.88671875" style="103" customWidth="1"/>
    <col min="6150" max="6150" width="11.5546875" style="103" customWidth="1"/>
    <col min="6151" max="6151" width="15.109375" style="103" customWidth="1"/>
    <col min="6152" max="6152" width="13.88671875" style="103" customWidth="1"/>
    <col min="6153" max="6153" width="10.5546875" style="103" customWidth="1"/>
    <col min="6154" max="6154" width="13.88671875" style="103" customWidth="1"/>
    <col min="6155" max="6155" width="11.6640625" style="103" customWidth="1"/>
    <col min="6156" max="6156" width="0" style="103" hidden="1" customWidth="1"/>
    <col min="6157" max="6157" width="35.109375" style="103" customWidth="1"/>
    <col min="6158" max="6158" width="36.33203125" style="103" customWidth="1"/>
    <col min="6159" max="6391" width="9.109375" style="103"/>
    <col min="6392" max="6392" width="3.5546875" style="103" customWidth="1"/>
    <col min="6393" max="6393" width="25.6640625" style="103" customWidth="1"/>
    <col min="6394" max="6394" width="11.5546875" style="103" customWidth="1"/>
    <col min="6395" max="6395" width="18.44140625" style="103" customWidth="1"/>
    <col min="6396" max="6396" width="10.109375" style="103" customWidth="1"/>
    <col min="6397" max="6397" width="15.5546875" style="103" customWidth="1"/>
    <col min="6398" max="6398" width="16" style="103" customWidth="1"/>
    <col min="6399" max="6399" width="7" style="103" customWidth="1"/>
    <col min="6400" max="6400" width="14.44140625" style="103" customWidth="1"/>
    <col min="6401" max="6401" width="11" style="103" customWidth="1"/>
    <col min="6402" max="6403" width="13.88671875" style="103" customWidth="1"/>
    <col min="6404" max="6404" width="12.109375" style="103" customWidth="1"/>
    <col min="6405" max="6405" width="13.88671875" style="103" customWidth="1"/>
    <col min="6406" max="6406" width="11.5546875" style="103" customWidth="1"/>
    <col min="6407" max="6407" width="15.109375" style="103" customWidth="1"/>
    <col min="6408" max="6408" width="13.88671875" style="103" customWidth="1"/>
    <col min="6409" max="6409" width="10.5546875" style="103" customWidth="1"/>
    <col min="6410" max="6410" width="13.88671875" style="103" customWidth="1"/>
    <col min="6411" max="6411" width="11.6640625" style="103" customWidth="1"/>
    <col min="6412" max="6412" width="0" style="103" hidden="1" customWidth="1"/>
    <col min="6413" max="6413" width="35.109375" style="103" customWidth="1"/>
    <col min="6414" max="6414" width="36.33203125" style="103" customWidth="1"/>
    <col min="6415" max="6647" width="9.109375" style="103"/>
    <col min="6648" max="6648" width="3.5546875" style="103" customWidth="1"/>
    <col min="6649" max="6649" width="25.6640625" style="103" customWidth="1"/>
    <col min="6650" max="6650" width="11.5546875" style="103" customWidth="1"/>
    <col min="6651" max="6651" width="18.44140625" style="103" customWidth="1"/>
    <col min="6652" max="6652" width="10.109375" style="103" customWidth="1"/>
    <col min="6653" max="6653" width="15.5546875" style="103" customWidth="1"/>
    <col min="6654" max="6654" width="16" style="103" customWidth="1"/>
    <col min="6655" max="6655" width="7" style="103" customWidth="1"/>
    <col min="6656" max="6656" width="14.44140625" style="103" customWidth="1"/>
    <col min="6657" max="6657" width="11" style="103" customWidth="1"/>
    <col min="6658" max="6659" width="13.88671875" style="103" customWidth="1"/>
    <col min="6660" max="6660" width="12.109375" style="103" customWidth="1"/>
    <col min="6661" max="6661" width="13.88671875" style="103" customWidth="1"/>
    <col min="6662" max="6662" width="11.5546875" style="103" customWidth="1"/>
    <col min="6663" max="6663" width="15.109375" style="103" customWidth="1"/>
    <col min="6664" max="6664" width="13.88671875" style="103" customWidth="1"/>
    <col min="6665" max="6665" width="10.5546875" style="103" customWidth="1"/>
    <col min="6666" max="6666" width="13.88671875" style="103" customWidth="1"/>
    <col min="6667" max="6667" width="11.6640625" style="103" customWidth="1"/>
    <col min="6668" max="6668" width="0" style="103" hidden="1" customWidth="1"/>
    <col min="6669" max="6669" width="35.109375" style="103" customWidth="1"/>
    <col min="6670" max="6670" width="36.33203125" style="103" customWidth="1"/>
    <col min="6671" max="6903" width="9.109375" style="103"/>
    <col min="6904" max="6904" width="3.5546875" style="103" customWidth="1"/>
    <col min="6905" max="6905" width="25.6640625" style="103" customWidth="1"/>
    <col min="6906" max="6906" width="11.5546875" style="103" customWidth="1"/>
    <col min="6907" max="6907" width="18.44140625" style="103" customWidth="1"/>
    <col min="6908" max="6908" width="10.109375" style="103" customWidth="1"/>
    <col min="6909" max="6909" width="15.5546875" style="103" customWidth="1"/>
    <col min="6910" max="6910" width="16" style="103" customWidth="1"/>
    <col min="6911" max="6911" width="7" style="103" customWidth="1"/>
    <col min="6912" max="6912" width="14.44140625" style="103" customWidth="1"/>
    <col min="6913" max="6913" width="11" style="103" customWidth="1"/>
    <col min="6914" max="6915" width="13.88671875" style="103" customWidth="1"/>
    <col min="6916" max="6916" width="12.109375" style="103" customWidth="1"/>
    <col min="6917" max="6917" width="13.88671875" style="103" customWidth="1"/>
    <col min="6918" max="6918" width="11.5546875" style="103" customWidth="1"/>
    <col min="6919" max="6919" width="15.109375" style="103" customWidth="1"/>
    <col min="6920" max="6920" width="13.88671875" style="103" customWidth="1"/>
    <col min="6921" max="6921" width="10.5546875" style="103" customWidth="1"/>
    <col min="6922" max="6922" width="13.88671875" style="103" customWidth="1"/>
    <col min="6923" max="6923" width="11.6640625" style="103" customWidth="1"/>
    <col min="6924" max="6924" width="0" style="103" hidden="1" customWidth="1"/>
    <col min="6925" max="6925" width="35.109375" style="103" customWidth="1"/>
    <col min="6926" max="6926" width="36.33203125" style="103" customWidth="1"/>
    <col min="6927" max="7159" width="9.109375" style="103"/>
    <col min="7160" max="7160" width="3.5546875" style="103" customWidth="1"/>
    <col min="7161" max="7161" width="25.6640625" style="103" customWidth="1"/>
    <col min="7162" max="7162" width="11.5546875" style="103" customWidth="1"/>
    <col min="7163" max="7163" width="18.44140625" style="103" customWidth="1"/>
    <col min="7164" max="7164" width="10.109375" style="103" customWidth="1"/>
    <col min="7165" max="7165" width="15.5546875" style="103" customWidth="1"/>
    <col min="7166" max="7166" width="16" style="103" customWidth="1"/>
    <col min="7167" max="7167" width="7" style="103" customWidth="1"/>
    <col min="7168" max="7168" width="14.44140625" style="103" customWidth="1"/>
    <col min="7169" max="7169" width="11" style="103" customWidth="1"/>
    <col min="7170" max="7171" width="13.88671875" style="103" customWidth="1"/>
    <col min="7172" max="7172" width="12.109375" style="103" customWidth="1"/>
    <col min="7173" max="7173" width="13.88671875" style="103" customWidth="1"/>
    <col min="7174" max="7174" width="11.5546875" style="103" customWidth="1"/>
    <col min="7175" max="7175" width="15.109375" style="103" customWidth="1"/>
    <col min="7176" max="7176" width="13.88671875" style="103" customWidth="1"/>
    <col min="7177" max="7177" width="10.5546875" style="103" customWidth="1"/>
    <col min="7178" max="7178" width="13.88671875" style="103" customWidth="1"/>
    <col min="7179" max="7179" width="11.6640625" style="103" customWidth="1"/>
    <col min="7180" max="7180" width="0" style="103" hidden="1" customWidth="1"/>
    <col min="7181" max="7181" width="35.109375" style="103" customWidth="1"/>
    <col min="7182" max="7182" width="36.33203125" style="103" customWidth="1"/>
    <col min="7183" max="7415" width="9.109375" style="103"/>
    <col min="7416" max="7416" width="3.5546875" style="103" customWidth="1"/>
    <col min="7417" max="7417" width="25.6640625" style="103" customWidth="1"/>
    <col min="7418" max="7418" width="11.5546875" style="103" customWidth="1"/>
    <col min="7419" max="7419" width="18.44140625" style="103" customWidth="1"/>
    <col min="7420" max="7420" width="10.109375" style="103" customWidth="1"/>
    <col min="7421" max="7421" width="15.5546875" style="103" customWidth="1"/>
    <col min="7422" max="7422" width="16" style="103" customWidth="1"/>
    <col min="7423" max="7423" width="7" style="103" customWidth="1"/>
    <col min="7424" max="7424" width="14.44140625" style="103" customWidth="1"/>
    <col min="7425" max="7425" width="11" style="103" customWidth="1"/>
    <col min="7426" max="7427" width="13.88671875" style="103" customWidth="1"/>
    <col min="7428" max="7428" width="12.109375" style="103" customWidth="1"/>
    <col min="7429" max="7429" width="13.88671875" style="103" customWidth="1"/>
    <col min="7430" max="7430" width="11.5546875" style="103" customWidth="1"/>
    <col min="7431" max="7431" width="15.109375" style="103" customWidth="1"/>
    <col min="7432" max="7432" width="13.88671875" style="103" customWidth="1"/>
    <col min="7433" max="7433" width="10.5546875" style="103" customWidth="1"/>
    <col min="7434" max="7434" width="13.88671875" style="103" customWidth="1"/>
    <col min="7435" max="7435" width="11.6640625" style="103" customWidth="1"/>
    <col min="7436" max="7436" width="0" style="103" hidden="1" customWidth="1"/>
    <col min="7437" max="7437" width="35.109375" style="103" customWidth="1"/>
    <col min="7438" max="7438" width="36.33203125" style="103" customWidth="1"/>
    <col min="7439" max="7671" width="9.109375" style="103"/>
    <col min="7672" max="7672" width="3.5546875" style="103" customWidth="1"/>
    <col min="7673" max="7673" width="25.6640625" style="103" customWidth="1"/>
    <col min="7674" max="7674" width="11.5546875" style="103" customWidth="1"/>
    <col min="7675" max="7675" width="18.44140625" style="103" customWidth="1"/>
    <col min="7676" max="7676" width="10.109375" style="103" customWidth="1"/>
    <col min="7677" max="7677" width="15.5546875" style="103" customWidth="1"/>
    <col min="7678" max="7678" width="16" style="103" customWidth="1"/>
    <col min="7679" max="7679" width="7" style="103" customWidth="1"/>
    <col min="7680" max="7680" width="14.44140625" style="103" customWidth="1"/>
    <col min="7681" max="7681" width="11" style="103" customWidth="1"/>
    <col min="7682" max="7683" width="13.88671875" style="103" customWidth="1"/>
    <col min="7684" max="7684" width="12.109375" style="103" customWidth="1"/>
    <col min="7685" max="7685" width="13.88671875" style="103" customWidth="1"/>
    <col min="7686" max="7686" width="11.5546875" style="103" customWidth="1"/>
    <col min="7687" max="7687" width="15.109375" style="103" customWidth="1"/>
    <col min="7688" max="7688" width="13.88671875" style="103" customWidth="1"/>
    <col min="7689" max="7689" width="10.5546875" style="103" customWidth="1"/>
    <col min="7690" max="7690" width="13.88671875" style="103" customWidth="1"/>
    <col min="7691" max="7691" width="11.6640625" style="103" customWidth="1"/>
    <col min="7692" max="7692" width="0" style="103" hidden="1" customWidth="1"/>
    <col min="7693" max="7693" width="35.109375" style="103" customWidth="1"/>
    <col min="7694" max="7694" width="36.33203125" style="103" customWidth="1"/>
    <col min="7695" max="7927" width="9.109375" style="103"/>
    <col min="7928" max="7928" width="3.5546875" style="103" customWidth="1"/>
    <col min="7929" max="7929" width="25.6640625" style="103" customWidth="1"/>
    <col min="7930" max="7930" width="11.5546875" style="103" customWidth="1"/>
    <col min="7931" max="7931" width="18.44140625" style="103" customWidth="1"/>
    <col min="7932" max="7932" width="10.109375" style="103" customWidth="1"/>
    <col min="7933" max="7933" width="15.5546875" style="103" customWidth="1"/>
    <col min="7934" max="7934" width="16" style="103" customWidth="1"/>
    <col min="7935" max="7935" width="7" style="103" customWidth="1"/>
    <col min="7936" max="7936" width="14.44140625" style="103" customWidth="1"/>
    <col min="7937" max="7937" width="11" style="103" customWidth="1"/>
    <col min="7938" max="7939" width="13.88671875" style="103" customWidth="1"/>
    <col min="7940" max="7940" width="12.109375" style="103" customWidth="1"/>
    <col min="7941" max="7941" width="13.88671875" style="103" customWidth="1"/>
    <col min="7942" max="7942" width="11.5546875" style="103" customWidth="1"/>
    <col min="7943" max="7943" width="15.109375" style="103" customWidth="1"/>
    <col min="7944" max="7944" width="13.88671875" style="103" customWidth="1"/>
    <col min="7945" max="7945" width="10.5546875" style="103" customWidth="1"/>
    <col min="7946" max="7946" width="13.88671875" style="103" customWidth="1"/>
    <col min="7947" max="7947" width="11.6640625" style="103" customWidth="1"/>
    <col min="7948" max="7948" width="0" style="103" hidden="1" customWidth="1"/>
    <col min="7949" max="7949" width="35.109375" style="103" customWidth="1"/>
    <col min="7950" max="7950" width="36.33203125" style="103" customWidth="1"/>
    <col min="7951" max="8183" width="9.109375" style="103"/>
    <col min="8184" max="8184" width="3.5546875" style="103" customWidth="1"/>
    <col min="8185" max="8185" width="25.6640625" style="103" customWidth="1"/>
    <col min="8186" max="8186" width="11.5546875" style="103" customWidth="1"/>
    <col min="8187" max="8187" width="18.44140625" style="103" customWidth="1"/>
    <col min="8188" max="8188" width="10.109375" style="103" customWidth="1"/>
    <col min="8189" max="8189" width="15.5546875" style="103" customWidth="1"/>
    <col min="8190" max="8190" width="16" style="103" customWidth="1"/>
    <col min="8191" max="8191" width="7" style="103" customWidth="1"/>
    <col min="8192" max="8192" width="14.44140625" style="103" customWidth="1"/>
    <col min="8193" max="8193" width="11" style="103" customWidth="1"/>
    <col min="8194" max="8195" width="13.88671875" style="103" customWidth="1"/>
    <col min="8196" max="8196" width="12.109375" style="103" customWidth="1"/>
    <col min="8197" max="8197" width="13.88671875" style="103" customWidth="1"/>
    <col min="8198" max="8198" width="11.5546875" style="103" customWidth="1"/>
    <col min="8199" max="8199" width="15.109375" style="103" customWidth="1"/>
    <col min="8200" max="8200" width="13.88671875" style="103" customWidth="1"/>
    <col min="8201" max="8201" width="10.5546875" style="103" customWidth="1"/>
    <col min="8202" max="8202" width="13.88671875" style="103" customWidth="1"/>
    <col min="8203" max="8203" width="11.6640625" style="103" customWidth="1"/>
    <col min="8204" max="8204" width="0" style="103" hidden="1" customWidth="1"/>
    <col min="8205" max="8205" width="35.109375" style="103" customWidth="1"/>
    <col min="8206" max="8206" width="36.33203125" style="103" customWidth="1"/>
    <col min="8207" max="8439" width="9.109375" style="103"/>
    <col min="8440" max="8440" width="3.5546875" style="103" customWidth="1"/>
    <col min="8441" max="8441" width="25.6640625" style="103" customWidth="1"/>
    <col min="8442" max="8442" width="11.5546875" style="103" customWidth="1"/>
    <col min="8443" max="8443" width="18.44140625" style="103" customWidth="1"/>
    <col min="8444" max="8444" width="10.109375" style="103" customWidth="1"/>
    <col min="8445" max="8445" width="15.5546875" style="103" customWidth="1"/>
    <col min="8446" max="8446" width="16" style="103" customWidth="1"/>
    <col min="8447" max="8447" width="7" style="103" customWidth="1"/>
    <col min="8448" max="8448" width="14.44140625" style="103" customWidth="1"/>
    <col min="8449" max="8449" width="11" style="103" customWidth="1"/>
    <col min="8450" max="8451" width="13.88671875" style="103" customWidth="1"/>
    <col min="8452" max="8452" width="12.109375" style="103" customWidth="1"/>
    <col min="8453" max="8453" width="13.88671875" style="103" customWidth="1"/>
    <col min="8454" max="8454" width="11.5546875" style="103" customWidth="1"/>
    <col min="8455" max="8455" width="15.109375" style="103" customWidth="1"/>
    <col min="8456" max="8456" width="13.88671875" style="103" customWidth="1"/>
    <col min="8457" max="8457" width="10.5546875" style="103" customWidth="1"/>
    <col min="8458" max="8458" width="13.88671875" style="103" customWidth="1"/>
    <col min="8459" max="8459" width="11.6640625" style="103" customWidth="1"/>
    <col min="8460" max="8460" width="0" style="103" hidden="1" customWidth="1"/>
    <col min="8461" max="8461" width="35.109375" style="103" customWidth="1"/>
    <col min="8462" max="8462" width="36.33203125" style="103" customWidth="1"/>
    <col min="8463" max="8695" width="9.109375" style="103"/>
    <col min="8696" max="8696" width="3.5546875" style="103" customWidth="1"/>
    <col min="8697" max="8697" width="25.6640625" style="103" customWidth="1"/>
    <col min="8698" max="8698" width="11.5546875" style="103" customWidth="1"/>
    <col min="8699" max="8699" width="18.44140625" style="103" customWidth="1"/>
    <col min="8700" max="8700" width="10.109375" style="103" customWidth="1"/>
    <col min="8701" max="8701" width="15.5546875" style="103" customWidth="1"/>
    <col min="8702" max="8702" width="16" style="103" customWidth="1"/>
    <col min="8703" max="8703" width="7" style="103" customWidth="1"/>
    <col min="8704" max="8704" width="14.44140625" style="103" customWidth="1"/>
    <col min="8705" max="8705" width="11" style="103" customWidth="1"/>
    <col min="8706" max="8707" width="13.88671875" style="103" customWidth="1"/>
    <col min="8708" max="8708" width="12.109375" style="103" customWidth="1"/>
    <col min="8709" max="8709" width="13.88671875" style="103" customWidth="1"/>
    <col min="8710" max="8710" width="11.5546875" style="103" customWidth="1"/>
    <col min="8711" max="8711" width="15.109375" style="103" customWidth="1"/>
    <col min="8712" max="8712" width="13.88671875" style="103" customWidth="1"/>
    <col min="8713" max="8713" width="10.5546875" style="103" customWidth="1"/>
    <col min="8714" max="8714" width="13.88671875" style="103" customWidth="1"/>
    <col min="8715" max="8715" width="11.6640625" style="103" customWidth="1"/>
    <col min="8716" max="8716" width="0" style="103" hidden="1" customWidth="1"/>
    <col min="8717" max="8717" width="35.109375" style="103" customWidth="1"/>
    <col min="8718" max="8718" width="36.33203125" style="103" customWidth="1"/>
    <col min="8719" max="8951" width="9.109375" style="103"/>
    <col min="8952" max="8952" width="3.5546875" style="103" customWidth="1"/>
    <col min="8953" max="8953" width="25.6640625" style="103" customWidth="1"/>
    <col min="8954" max="8954" width="11.5546875" style="103" customWidth="1"/>
    <col min="8955" max="8955" width="18.44140625" style="103" customWidth="1"/>
    <col min="8956" max="8956" width="10.109375" style="103" customWidth="1"/>
    <col min="8957" max="8957" width="15.5546875" style="103" customWidth="1"/>
    <col min="8958" max="8958" width="16" style="103" customWidth="1"/>
    <col min="8959" max="8959" width="7" style="103" customWidth="1"/>
    <col min="8960" max="8960" width="14.44140625" style="103" customWidth="1"/>
    <col min="8961" max="8961" width="11" style="103" customWidth="1"/>
    <col min="8962" max="8963" width="13.88671875" style="103" customWidth="1"/>
    <col min="8964" max="8964" width="12.109375" style="103" customWidth="1"/>
    <col min="8965" max="8965" width="13.88671875" style="103" customWidth="1"/>
    <col min="8966" max="8966" width="11.5546875" style="103" customWidth="1"/>
    <col min="8967" max="8967" width="15.109375" style="103" customWidth="1"/>
    <col min="8968" max="8968" width="13.88671875" style="103" customWidth="1"/>
    <col min="8969" max="8969" width="10.5546875" style="103" customWidth="1"/>
    <col min="8970" max="8970" width="13.88671875" style="103" customWidth="1"/>
    <col min="8971" max="8971" width="11.6640625" style="103" customWidth="1"/>
    <col min="8972" max="8972" width="0" style="103" hidden="1" customWidth="1"/>
    <col min="8973" max="8973" width="35.109375" style="103" customWidth="1"/>
    <col min="8974" max="8974" width="36.33203125" style="103" customWidth="1"/>
    <col min="8975" max="9207" width="9.109375" style="103"/>
    <col min="9208" max="9208" width="3.5546875" style="103" customWidth="1"/>
    <col min="9209" max="9209" width="25.6640625" style="103" customWidth="1"/>
    <col min="9210" max="9210" width="11.5546875" style="103" customWidth="1"/>
    <col min="9211" max="9211" width="18.44140625" style="103" customWidth="1"/>
    <col min="9212" max="9212" width="10.109375" style="103" customWidth="1"/>
    <col min="9213" max="9213" width="15.5546875" style="103" customWidth="1"/>
    <col min="9214" max="9214" width="16" style="103" customWidth="1"/>
    <col min="9215" max="9215" width="7" style="103" customWidth="1"/>
    <col min="9216" max="9216" width="14.44140625" style="103" customWidth="1"/>
    <col min="9217" max="9217" width="11" style="103" customWidth="1"/>
    <col min="9218" max="9219" width="13.88671875" style="103" customWidth="1"/>
    <col min="9220" max="9220" width="12.109375" style="103" customWidth="1"/>
    <col min="9221" max="9221" width="13.88671875" style="103" customWidth="1"/>
    <col min="9222" max="9222" width="11.5546875" style="103" customWidth="1"/>
    <col min="9223" max="9223" width="15.109375" style="103" customWidth="1"/>
    <col min="9224" max="9224" width="13.88671875" style="103" customWidth="1"/>
    <col min="9225" max="9225" width="10.5546875" style="103" customWidth="1"/>
    <col min="9226" max="9226" width="13.88671875" style="103" customWidth="1"/>
    <col min="9227" max="9227" width="11.6640625" style="103" customWidth="1"/>
    <col min="9228" max="9228" width="0" style="103" hidden="1" customWidth="1"/>
    <col min="9229" max="9229" width="35.109375" style="103" customWidth="1"/>
    <col min="9230" max="9230" width="36.33203125" style="103" customWidth="1"/>
    <col min="9231" max="9463" width="9.109375" style="103"/>
    <col min="9464" max="9464" width="3.5546875" style="103" customWidth="1"/>
    <col min="9465" max="9465" width="25.6640625" style="103" customWidth="1"/>
    <col min="9466" max="9466" width="11.5546875" style="103" customWidth="1"/>
    <col min="9467" max="9467" width="18.44140625" style="103" customWidth="1"/>
    <col min="9468" max="9468" width="10.109375" style="103" customWidth="1"/>
    <col min="9469" max="9469" width="15.5546875" style="103" customWidth="1"/>
    <col min="9470" max="9470" width="16" style="103" customWidth="1"/>
    <col min="9471" max="9471" width="7" style="103" customWidth="1"/>
    <col min="9472" max="9472" width="14.44140625" style="103" customWidth="1"/>
    <col min="9473" max="9473" width="11" style="103" customWidth="1"/>
    <col min="9474" max="9475" width="13.88671875" style="103" customWidth="1"/>
    <col min="9476" max="9476" width="12.109375" style="103" customWidth="1"/>
    <col min="9477" max="9477" width="13.88671875" style="103" customWidth="1"/>
    <col min="9478" max="9478" width="11.5546875" style="103" customWidth="1"/>
    <col min="9479" max="9479" width="15.109375" style="103" customWidth="1"/>
    <col min="9480" max="9480" width="13.88671875" style="103" customWidth="1"/>
    <col min="9481" max="9481" width="10.5546875" style="103" customWidth="1"/>
    <col min="9482" max="9482" width="13.88671875" style="103" customWidth="1"/>
    <col min="9483" max="9483" width="11.6640625" style="103" customWidth="1"/>
    <col min="9484" max="9484" width="0" style="103" hidden="1" customWidth="1"/>
    <col min="9485" max="9485" width="35.109375" style="103" customWidth="1"/>
    <col min="9486" max="9486" width="36.33203125" style="103" customWidth="1"/>
    <col min="9487" max="9719" width="9.109375" style="103"/>
    <col min="9720" max="9720" width="3.5546875" style="103" customWidth="1"/>
    <col min="9721" max="9721" width="25.6640625" style="103" customWidth="1"/>
    <col min="9722" max="9722" width="11.5546875" style="103" customWidth="1"/>
    <col min="9723" max="9723" width="18.44140625" style="103" customWidth="1"/>
    <col min="9724" max="9724" width="10.109375" style="103" customWidth="1"/>
    <col min="9725" max="9725" width="15.5546875" style="103" customWidth="1"/>
    <col min="9726" max="9726" width="16" style="103" customWidth="1"/>
    <col min="9727" max="9727" width="7" style="103" customWidth="1"/>
    <col min="9728" max="9728" width="14.44140625" style="103" customWidth="1"/>
    <col min="9729" max="9729" width="11" style="103" customWidth="1"/>
    <col min="9730" max="9731" width="13.88671875" style="103" customWidth="1"/>
    <col min="9732" max="9732" width="12.109375" style="103" customWidth="1"/>
    <col min="9733" max="9733" width="13.88671875" style="103" customWidth="1"/>
    <col min="9734" max="9734" width="11.5546875" style="103" customWidth="1"/>
    <col min="9735" max="9735" width="15.109375" style="103" customWidth="1"/>
    <col min="9736" max="9736" width="13.88671875" style="103" customWidth="1"/>
    <col min="9737" max="9737" width="10.5546875" style="103" customWidth="1"/>
    <col min="9738" max="9738" width="13.88671875" style="103" customWidth="1"/>
    <col min="9739" max="9739" width="11.6640625" style="103" customWidth="1"/>
    <col min="9740" max="9740" width="0" style="103" hidden="1" customWidth="1"/>
    <col min="9741" max="9741" width="35.109375" style="103" customWidth="1"/>
    <col min="9742" max="9742" width="36.33203125" style="103" customWidth="1"/>
    <col min="9743" max="9975" width="9.109375" style="103"/>
    <col min="9976" max="9976" width="3.5546875" style="103" customWidth="1"/>
    <col min="9977" max="9977" width="25.6640625" style="103" customWidth="1"/>
    <col min="9978" max="9978" width="11.5546875" style="103" customWidth="1"/>
    <col min="9979" max="9979" width="18.44140625" style="103" customWidth="1"/>
    <col min="9980" max="9980" width="10.109375" style="103" customWidth="1"/>
    <col min="9981" max="9981" width="15.5546875" style="103" customWidth="1"/>
    <col min="9982" max="9982" width="16" style="103" customWidth="1"/>
    <col min="9983" max="9983" width="7" style="103" customWidth="1"/>
    <col min="9984" max="9984" width="14.44140625" style="103" customWidth="1"/>
    <col min="9985" max="9985" width="11" style="103" customWidth="1"/>
    <col min="9986" max="9987" width="13.88671875" style="103" customWidth="1"/>
    <col min="9988" max="9988" width="12.109375" style="103" customWidth="1"/>
    <col min="9989" max="9989" width="13.88671875" style="103" customWidth="1"/>
    <col min="9990" max="9990" width="11.5546875" style="103" customWidth="1"/>
    <col min="9991" max="9991" width="15.109375" style="103" customWidth="1"/>
    <col min="9992" max="9992" width="13.88671875" style="103" customWidth="1"/>
    <col min="9993" max="9993" width="10.5546875" style="103" customWidth="1"/>
    <col min="9994" max="9994" width="13.88671875" style="103" customWidth="1"/>
    <col min="9995" max="9995" width="11.6640625" style="103" customWidth="1"/>
    <col min="9996" max="9996" width="0" style="103" hidden="1" customWidth="1"/>
    <col min="9997" max="9997" width="35.109375" style="103" customWidth="1"/>
    <col min="9998" max="9998" width="36.33203125" style="103" customWidth="1"/>
    <col min="9999" max="10231" width="9.109375" style="103"/>
    <col min="10232" max="10232" width="3.5546875" style="103" customWidth="1"/>
    <col min="10233" max="10233" width="25.6640625" style="103" customWidth="1"/>
    <col min="10234" max="10234" width="11.5546875" style="103" customWidth="1"/>
    <col min="10235" max="10235" width="18.44140625" style="103" customWidth="1"/>
    <col min="10236" max="10236" width="10.109375" style="103" customWidth="1"/>
    <col min="10237" max="10237" width="15.5546875" style="103" customWidth="1"/>
    <col min="10238" max="10238" width="16" style="103" customWidth="1"/>
    <col min="10239" max="10239" width="7" style="103" customWidth="1"/>
    <col min="10240" max="10240" width="14.44140625" style="103" customWidth="1"/>
    <col min="10241" max="10241" width="11" style="103" customWidth="1"/>
    <col min="10242" max="10243" width="13.88671875" style="103" customWidth="1"/>
    <col min="10244" max="10244" width="12.109375" style="103" customWidth="1"/>
    <col min="10245" max="10245" width="13.88671875" style="103" customWidth="1"/>
    <col min="10246" max="10246" width="11.5546875" style="103" customWidth="1"/>
    <col min="10247" max="10247" width="15.109375" style="103" customWidth="1"/>
    <col min="10248" max="10248" width="13.88671875" style="103" customWidth="1"/>
    <col min="10249" max="10249" width="10.5546875" style="103" customWidth="1"/>
    <col min="10250" max="10250" width="13.88671875" style="103" customWidth="1"/>
    <col min="10251" max="10251" width="11.6640625" style="103" customWidth="1"/>
    <col min="10252" max="10252" width="0" style="103" hidden="1" customWidth="1"/>
    <col min="10253" max="10253" width="35.109375" style="103" customWidth="1"/>
    <col min="10254" max="10254" width="36.33203125" style="103" customWidth="1"/>
    <col min="10255" max="10487" width="9.109375" style="103"/>
    <col min="10488" max="10488" width="3.5546875" style="103" customWidth="1"/>
    <col min="10489" max="10489" width="25.6640625" style="103" customWidth="1"/>
    <col min="10490" max="10490" width="11.5546875" style="103" customWidth="1"/>
    <col min="10491" max="10491" width="18.44140625" style="103" customWidth="1"/>
    <col min="10492" max="10492" width="10.109375" style="103" customWidth="1"/>
    <col min="10493" max="10493" width="15.5546875" style="103" customWidth="1"/>
    <col min="10494" max="10494" width="16" style="103" customWidth="1"/>
    <col min="10495" max="10495" width="7" style="103" customWidth="1"/>
    <col min="10496" max="10496" width="14.44140625" style="103" customWidth="1"/>
    <col min="10497" max="10497" width="11" style="103" customWidth="1"/>
    <col min="10498" max="10499" width="13.88671875" style="103" customWidth="1"/>
    <col min="10500" max="10500" width="12.109375" style="103" customWidth="1"/>
    <col min="10501" max="10501" width="13.88671875" style="103" customWidth="1"/>
    <col min="10502" max="10502" width="11.5546875" style="103" customWidth="1"/>
    <col min="10503" max="10503" width="15.109375" style="103" customWidth="1"/>
    <col min="10504" max="10504" width="13.88671875" style="103" customWidth="1"/>
    <col min="10505" max="10505" width="10.5546875" style="103" customWidth="1"/>
    <col min="10506" max="10506" width="13.88671875" style="103" customWidth="1"/>
    <col min="10507" max="10507" width="11.6640625" style="103" customWidth="1"/>
    <col min="10508" max="10508" width="0" style="103" hidden="1" customWidth="1"/>
    <col min="10509" max="10509" width="35.109375" style="103" customWidth="1"/>
    <col min="10510" max="10510" width="36.33203125" style="103" customWidth="1"/>
    <col min="10511" max="10743" width="9.109375" style="103"/>
    <col min="10744" max="10744" width="3.5546875" style="103" customWidth="1"/>
    <col min="10745" max="10745" width="25.6640625" style="103" customWidth="1"/>
    <col min="10746" max="10746" width="11.5546875" style="103" customWidth="1"/>
    <col min="10747" max="10747" width="18.44140625" style="103" customWidth="1"/>
    <col min="10748" max="10748" width="10.109375" style="103" customWidth="1"/>
    <col min="10749" max="10749" width="15.5546875" style="103" customWidth="1"/>
    <col min="10750" max="10750" width="16" style="103" customWidth="1"/>
    <col min="10751" max="10751" width="7" style="103" customWidth="1"/>
    <col min="10752" max="10752" width="14.44140625" style="103" customWidth="1"/>
    <col min="10753" max="10753" width="11" style="103" customWidth="1"/>
    <col min="10754" max="10755" width="13.88671875" style="103" customWidth="1"/>
    <col min="10756" max="10756" width="12.109375" style="103" customWidth="1"/>
    <col min="10757" max="10757" width="13.88671875" style="103" customWidth="1"/>
    <col min="10758" max="10758" width="11.5546875" style="103" customWidth="1"/>
    <col min="10759" max="10759" width="15.109375" style="103" customWidth="1"/>
    <col min="10760" max="10760" width="13.88671875" style="103" customWidth="1"/>
    <col min="10761" max="10761" width="10.5546875" style="103" customWidth="1"/>
    <col min="10762" max="10762" width="13.88671875" style="103" customWidth="1"/>
    <col min="10763" max="10763" width="11.6640625" style="103" customWidth="1"/>
    <col min="10764" max="10764" width="0" style="103" hidden="1" customWidth="1"/>
    <col min="10765" max="10765" width="35.109375" style="103" customWidth="1"/>
    <col min="10766" max="10766" width="36.33203125" style="103" customWidth="1"/>
    <col min="10767" max="10999" width="9.109375" style="103"/>
    <col min="11000" max="11000" width="3.5546875" style="103" customWidth="1"/>
    <col min="11001" max="11001" width="25.6640625" style="103" customWidth="1"/>
    <col min="11002" max="11002" width="11.5546875" style="103" customWidth="1"/>
    <col min="11003" max="11003" width="18.44140625" style="103" customWidth="1"/>
    <col min="11004" max="11004" width="10.109375" style="103" customWidth="1"/>
    <col min="11005" max="11005" width="15.5546875" style="103" customWidth="1"/>
    <col min="11006" max="11006" width="16" style="103" customWidth="1"/>
    <col min="11007" max="11007" width="7" style="103" customWidth="1"/>
    <col min="11008" max="11008" width="14.44140625" style="103" customWidth="1"/>
    <col min="11009" max="11009" width="11" style="103" customWidth="1"/>
    <col min="11010" max="11011" width="13.88671875" style="103" customWidth="1"/>
    <col min="11012" max="11012" width="12.109375" style="103" customWidth="1"/>
    <col min="11013" max="11013" width="13.88671875" style="103" customWidth="1"/>
    <col min="11014" max="11014" width="11.5546875" style="103" customWidth="1"/>
    <col min="11015" max="11015" width="15.109375" style="103" customWidth="1"/>
    <col min="11016" max="11016" width="13.88671875" style="103" customWidth="1"/>
    <col min="11017" max="11017" width="10.5546875" style="103" customWidth="1"/>
    <col min="11018" max="11018" width="13.88671875" style="103" customWidth="1"/>
    <col min="11019" max="11019" width="11.6640625" style="103" customWidth="1"/>
    <col min="11020" max="11020" width="0" style="103" hidden="1" customWidth="1"/>
    <col min="11021" max="11021" width="35.109375" style="103" customWidth="1"/>
    <col min="11022" max="11022" width="36.33203125" style="103" customWidth="1"/>
    <col min="11023" max="11255" width="9.109375" style="103"/>
    <col min="11256" max="11256" width="3.5546875" style="103" customWidth="1"/>
    <col min="11257" max="11257" width="25.6640625" style="103" customWidth="1"/>
    <col min="11258" max="11258" width="11.5546875" style="103" customWidth="1"/>
    <col min="11259" max="11259" width="18.44140625" style="103" customWidth="1"/>
    <col min="11260" max="11260" width="10.109375" style="103" customWidth="1"/>
    <col min="11261" max="11261" width="15.5546875" style="103" customWidth="1"/>
    <col min="11262" max="11262" width="16" style="103" customWidth="1"/>
    <col min="11263" max="11263" width="7" style="103" customWidth="1"/>
    <col min="11264" max="11264" width="14.44140625" style="103" customWidth="1"/>
    <col min="11265" max="11265" width="11" style="103" customWidth="1"/>
    <col min="11266" max="11267" width="13.88671875" style="103" customWidth="1"/>
    <col min="11268" max="11268" width="12.109375" style="103" customWidth="1"/>
    <col min="11269" max="11269" width="13.88671875" style="103" customWidth="1"/>
    <col min="11270" max="11270" width="11.5546875" style="103" customWidth="1"/>
    <col min="11271" max="11271" width="15.109375" style="103" customWidth="1"/>
    <col min="11272" max="11272" width="13.88671875" style="103" customWidth="1"/>
    <col min="11273" max="11273" width="10.5546875" style="103" customWidth="1"/>
    <col min="11274" max="11274" width="13.88671875" style="103" customWidth="1"/>
    <col min="11275" max="11275" width="11.6640625" style="103" customWidth="1"/>
    <col min="11276" max="11276" width="0" style="103" hidden="1" customWidth="1"/>
    <col min="11277" max="11277" width="35.109375" style="103" customWidth="1"/>
    <col min="11278" max="11278" width="36.33203125" style="103" customWidth="1"/>
    <col min="11279" max="11511" width="9.109375" style="103"/>
    <col min="11512" max="11512" width="3.5546875" style="103" customWidth="1"/>
    <col min="11513" max="11513" width="25.6640625" style="103" customWidth="1"/>
    <col min="11514" max="11514" width="11.5546875" style="103" customWidth="1"/>
    <col min="11515" max="11515" width="18.44140625" style="103" customWidth="1"/>
    <col min="11516" max="11516" width="10.109375" style="103" customWidth="1"/>
    <col min="11517" max="11517" width="15.5546875" style="103" customWidth="1"/>
    <col min="11518" max="11518" width="16" style="103" customWidth="1"/>
    <col min="11519" max="11519" width="7" style="103" customWidth="1"/>
    <col min="11520" max="11520" width="14.44140625" style="103" customWidth="1"/>
    <col min="11521" max="11521" width="11" style="103" customWidth="1"/>
    <col min="11522" max="11523" width="13.88671875" style="103" customWidth="1"/>
    <col min="11524" max="11524" width="12.109375" style="103" customWidth="1"/>
    <col min="11525" max="11525" width="13.88671875" style="103" customWidth="1"/>
    <col min="11526" max="11526" width="11.5546875" style="103" customWidth="1"/>
    <col min="11527" max="11527" width="15.109375" style="103" customWidth="1"/>
    <col min="11528" max="11528" width="13.88671875" style="103" customWidth="1"/>
    <col min="11529" max="11529" width="10.5546875" style="103" customWidth="1"/>
    <col min="11530" max="11530" width="13.88671875" style="103" customWidth="1"/>
    <col min="11531" max="11531" width="11.6640625" style="103" customWidth="1"/>
    <col min="11532" max="11532" width="0" style="103" hidden="1" customWidth="1"/>
    <col min="11533" max="11533" width="35.109375" style="103" customWidth="1"/>
    <col min="11534" max="11534" width="36.33203125" style="103" customWidth="1"/>
    <col min="11535" max="11767" width="9.109375" style="103"/>
    <col min="11768" max="11768" width="3.5546875" style="103" customWidth="1"/>
    <col min="11769" max="11769" width="25.6640625" style="103" customWidth="1"/>
    <col min="11770" max="11770" width="11.5546875" style="103" customWidth="1"/>
    <col min="11771" max="11771" width="18.44140625" style="103" customWidth="1"/>
    <col min="11772" max="11772" width="10.109375" style="103" customWidth="1"/>
    <col min="11773" max="11773" width="15.5546875" style="103" customWidth="1"/>
    <col min="11774" max="11774" width="16" style="103" customWidth="1"/>
    <col min="11775" max="11775" width="7" style="103" customWidth="1"/>
    <col min="11776" max="11776" width="14.44140625" style="103" customWidth="1"/>
    <col min="11777" max="11777" width="11" style="103" customWidth="1"/>
    <col min="11778" max="11779" width="13.88671875" style="103" customWidth="1"/>
    <col min="11780" max="11780" width="12.109375" style="103" customWidth="1"/>
    <col min="11781" max="11781" width="13.88671875" style="103" customWidth="1"/>
    <col min="11782" max="11782" width="11.5546875" style="103" customWidth="1"/>
    <col min="11783" max="11783" width="15.109375" style="103" customWidth="1"/>
    <col min="11784" max="11784" width="13.88671875" style="103" customWidth="1"/>
    <col min="11785" max="11785" width="10.5546875" style="103" customWidth="1"/>
    <col min="11786" max="11786" width="13.88671875" style="103" customWidth="1"/>
    <col min="11787" max="11787" width="11.6640625" style="103" customWidth="1"/>
    <col min="11788" max="11788" width="0" style="103" hidden="1" customWidth="1"/>
    <col min="11789" max="11789" width="35.109375" style="103" customWidth="1"/>
    <col min="11790" max="11790" width="36.33203125" style="103" customWidth="1"/>
    <col min="11791" max="12023" width="9.109375" style="103"/>
    <col min="12024" max="12024" width="3.5546875" style="103" customWidth="1"/>
    <col min="12025" max="12025" width="25.6640625" style="103" customWidth="1"/>
    <col min="12026" max="12026" width="11.5546875" style="103" customWidth="1"/>
    <col min="12027" max="12027" width="18.44140625" style="103" customWidth="1"/>
    <col min="12028" max="12028" width="10.109375" style="103" customWidth="1"/>
    <col min="12029" max="12029" width="15.5546875" style="103" customWidth="1"/>
    <col min="12030" max="12030" width="16" style="103" customWidth="1"/>
    <col min="12031" max="12031" width="7" style="103" customWidth="1"/>
    <col min="12032" max="12032" width="14.44140625" style="103" customWidth="1"/>
    <col min="12033" max="12033" width="11" style="103" customWidth="1"/>
    <col min="12034" max="12035" width="13.88671875" style="103" customWidth="1"/>
    <col min="12036" max="12036" width="12.109375" style="103" customWidth="1"/>
    <col min="12037" max="12037" width="13.88671875" style="103" customWidth="1"/>
    <col min="12038" max="12038" width="11.5546875" style="103" customWidth="1"/>
    <col min="12039" max="12039" width="15.109375" style="103" customWidth="1"/>
    <col min="12040" max="12040" width="13.88671875" style="103" customWidth="1"/>
    <col min="12041" max="12041" width="10.5546875" style="103" customWidth="1"/>
    <col min="12042" max="12042" width="13.88671875" style="103" customWidth="1"/>
    <col min="12043" max="12043" width="11.6640625" style="103" customWidth="1"/>
    <col min="12044" max="12044" width="0" style="103" hidden="1" customWidth="1"/>
    <col min="12045" max="12045" width="35.109375" style="103" customWidth="1"/>
    <col min="12046" max="12046" width="36.33203125" style="103" customWidth="1"/>
    <col min="12047" max="12279" width="9.109375" style="103"/>
    <col min="12280" max="12280" width="3.5546875" style="103" customWidth="1"/>
    <col min="12281" max="12281" width="25.6640625" style="103" customWidth="1"/>
    <col min="12282" max="12282" width="11.5546875" style="103" customWidth="1"/>
    <col min="12283" max="12283" width="18.44140625" style="103" customWidth="1"/>
    <col min="12284" max="12284" width="10.109375" style="103" customWidth="1"/>
    <col min="12285" max="12285" width="15.5546875" style="103" customWidth="1"/>
    <col min="12286" max="12286" width="16" style="103" customWidth="1"/>
    <col min="12287" max="12287" width="7" style="103" customWidth="1"/>
    <col min="12288" max="12288" width="14.44140625" style="103" customWidth="1"/>
    <col min="12289" max="12289" width="11" style="103" customWidth="1"/>
    <col min="12290" max="12291" width="13.88671875" style="103" customWidth="1"/>
    <col min="12292" max="12292" width="12.109375" style="103" customWidth="1"/>
    <col min="12293" max="12293" width="13.88671875" style="103" customWidth="1"/>
    <col min="12294" max="12294" width="11.5546875" style="103" customWidth="1"/>
    <col min="12295" max="12295" width="15.109375" style="103" customWidth="1"/>
    <col min="12296" max="12296" width="13.88671875" style="103" customWidth="1"/>
    <col min="12297" max="12297" width="10.5546875" style="103" customWidth="1"/>
    <col min="12298" max="12298" width="13.88671875" style="103" customWidth="1"/>
    <col min="12299" max="12299" width="11.6640625" style="103" customWidth="1"/>
    <col min="12300" max="12300" width="0" style="103" hidden="1" customWidth="1"/>
    <col min="12301" max="12301" width="35.109375" style="103" customWidth="1"/>
    <col min="12302" max="12302" width="36.33203125" style="103" customWidth="1"/>
    <col min="12303" max="12535" width="9.109375" style="103"/>
    <col min="12536" max="12536" width="3.5546875" style="103" customWidth="1"/>
    <col min="12537" max="12537" width="25.6640625" style="103" customWidth="1"/>
    <col min="12538" max="12538" width="11.5546875" style="103" customWidth="1"/>
    <col min="12539" max="12539" width="18.44140625" style="103" customWidth="1"/>
    <col min="12540" max="12540" width="10.109375" style="103" customWidth="1"/>
    <col min="12541" max="12541" width="15.5546875" style="103" customWidth="1"/>
    <col min="12542" max="12542" width="16" style="103" customWidth="1"/>
    <col min="12543" max="12543" width="7" style="103" customWidth="1"/>
    <col min="12544" max="12544" width="14.44140625" style="103" customWidth="1"/>
    <col min="12545" max="12545" width="11" style="103" customWidth="1"/>
    <col min="12546" max="12547" width="13.88671875" style="103" customWidth="1"/>
    <col min="12548" max="12548" width="12.109375" style="103" customWidth="1"/>
    <col min="12549" max="12549" width="13.88671875" style="103" customWidth="1"/>
    <col min="12550" max="12550" width="11.5546875" style="103" customWidth="1"/>
    <col min="12551" max="12551" width="15.109375" style="103" customWidth="1"/>
    <col min="12552" max="12552" width="13.88671875" style="103" customWidth="1"/>
    <col min="12553" max="12553" width="10.5546875" style="103" customWidth="1"/>
    <col min="12554" max="12554" width="13.88671875" style="103" customWidth="1"/>
    <col min="12555" max="12555" width="11.6640625" style="103" customWidth="1"/>
    <col min="12556" max="12556" width="0" style="103" hidden="1" customWidth="1"/>
    <col min="12557" max="12557" width="35.109375" style="103" customWidth="1"/>
    <col min="12558" max="12558" width="36.33203125" style="103" customWidth="1"/>
    <col min="12559" max="12791" width="9.109375" style="103"/>
    <col min="12792" max="12792" width="3.5546875" style="103" customWidth="1"/>
    <col min="12793" max="12793" width="25.6640625" style="103" customWidth="1"/>
    <col min="12794" max="12794" width="11.5546875" style="103" customWidth="1"/>
    <col min="12795" max="12795" width="18.44140625" style="103" customWidth="1"/>
    <col min="12796" max="12796" width="10.109375" style="103" customWidth="1"/>
    <col min="12797" max="12797" width="15.5546875" style="103" customWidth="1"/>
    <col min="12798" max="12798" width="16" style="103" customWidth="1"/>
    <col min="12799" max="12799" width="7" style="103" customWidth="1"/>
    <col min="12800" max="12800" width="14.44140625" style="103" customWidth="1"/>
    <col min="12801" max="12801" width="11" style="103" customWidth="1"/>
    <col min="12802" max="12803" width="13.88671875" style="103" customWidth="1"/>
    <col min="12804" max="12804" width="12.109375" style="103" customWidth="1"/>
    <col min="12805" max="12805" width="13.88671875" style="103" customWidth="1"/>
    <col min="12806" max="12806" width="11.5546875" style="103" customWidth="1"/>
    <col min="12807" max="12807" width="15.109375" style="103" customWidth="1"/>
    <col min="12808" max="12808" width="13.88671875" style="103" customWidth="1"/>
    <col min="12809" max="12809" width="10.5546875" style="103" customWidth="1"/>
    <col min="12810" max="12810" width="13.88671875" style="103" customWidth="1"/>
    <col min="12811" max="12811" width="11.6640625" style="103" customWidth="1"/>
    <col min="12812" max="12812" width="0" style="103" hidden="1" customWidth="1"/>
    <col min="12813" max="12813" width="35.109375" style="103" customWidth="1"/>
    <col min="12814" max="12814" width="36.33203125" style="103" customWidth="1"/>
    <col min="12815" max="13047" width="9.109375" style="103"/>
    <col min="13048" max="13048" width="3.5546875" style="103" customWidth="1"/>
    <col min="13049" max="13049" width="25.6640625" style="103" customWidth="1"/>
    <col min="13050" max="13050" width="11.5546875" style="103" customWidth="1"/>
    <col min="13051" max="13051" width="18.44140625" style="103" customWidth="1"/>
    <col min="13052" max="13052" width="10.109375" style="103" customWidth="1"/>
    <col min="13053" max="13053" width="15.5546875" style="103" customWidth="1"/>
    <col min="13054" max="13054" width="16" style="103" customWidth="1"/>
    <col min="13055" max="13055" width="7" style="103" customWidth="1"/>
    <col min="13056" max="13056" width="14.44140625" style="103" customWidth="1"/>
    <col min="13057" max="13057" width="11" style="103" customWidth="1"/>
    <col min="13058" max="13059" width="13.88671875" style="103" customWidth="1"/>
    <col min="13060" max="13060" width="12.109375" style="103" customWidth="1"/>
    <col min="13061" max="13061" width="13.88671875" style="103" customWidth="1"/>
    <col min="13062" max="13062" width="11.5546875" style="103" customWidth="1"/>
    <col min="13063" max="13063" width="15.109375" style="103" customWidth="1"/>
    <col min="13064" max="13064" width="13.88671875" style="103" customWidth="1"/>
    <col min="13065" max="13065" width="10.5546875" style="103" customWidth="1"/>
    <col min="13066" max="13066" width="13.88671875" style="103" customWidth="1"/>
    <col min="13067" max="13067" width="11.6640625" style="103" customWidth="1"/>
    <col min="13068" max="13068" width="0" style="103" hidden="1" customWidth="1"/>
    <col min="13069" max="13069" width="35.109375" style="103" customWidth="1"/>
    <col min="13070" max="13070" width="36.33203125" style="103" customWidth="1"/>
    <col min="13071" max="13303" width="9.109375" style="103"/>
    <col min="13304" max="13304" width="3.5546875" style="103" customWidth="1"/>
    <col min="13305" max="13305" width="25.6640625" style="103" customWidth="1"/>
    <col min="13306" max="13306" width="11.5546875" style="103" customWidth="1"/>
    <col min="13307" max="13307" width="18.44140625" style="103" customWidth="1"/>
    <col min="13308" max="13308" width="10.109375" style="103" customWidth="1"/>
    <col min="13309" max="13309" width="15.5546875" style="103" customWidth="1"/>
    <col min="13310" max="13310" width="16" style="103" customWidth="1"/>
    <col min="13311" max="13311" width="7" style="103" customWidth="1"/>
    <col min="13312" max="13312" width="14.44140625" style="103" customWidth="1"/>
    <col min="13313" max="13313" width="11" style="103" customWidth="1"/>
    <col min="13314" max="13315" width="13.88671875" style="103" customWidth="1"/>
    <col min="13316" max="13316" width="12.109375" style="103" customWidth="1"/>
    <col min="13317" max="13317" width="13.88671875" style="103" customWidth="1"/>
    <col min="13318" max="13318" width="11.5546875" style="103" customWidth="1"/>
    <col min="13319" max="13319" width="15.109375" style="103" customWidth="1"/>
    <col min="13320" max="13320" width="13.88671875" style="103" customWidth="1"/>
    <col min="13321" max="13321" width="10.5546875" style="103" customWidth="1"/>
    <col min="13322" max="13322" width="13.88671875" style="103" customWidth="1"/>
    <col min="13323" max="13323" width="11.6640625" style="103" customWidth="1"/>
    <col min="13324" max="13324" width="0" style="103" hidden="1" customWidth="1"/>
    <col min="13325" max="13325" width="35.109375" style="103" customWidth="1"/>
    <col min="13326" max="13326" width="36.33203125" style="103" customWidth="1"/>
    <col min="13327" max="13559" width="9.109375" style="103"/>
    <col min="13560" max="13560" width="3.5546875" style="103" customWidth="1"/>
    <col min="13561" max="13561" width="25.6640625" style="103" customWidth="1"/>
    <col min="13562" max="13562" width="11.5546875" style="103" customWidth="1"/>
    <col min="13563" max="13563" width="18.44140625" style="103" customWidth="1"/>
    <col min="13564" max="13564" width="10.109375" style="103" customWidth="1"/>
    <col min="13565" max="13565" width="15.5546875" style="103" customWidth="1"/>
    <col min="13566" max="13566" width="16" style="103" customWidth="1"/>
    <col min="13567" max="13567" width="7" style="103" customWidth="1"/>
    <col min="13568" max="13568" width="14.44140625" style="103" customWidth="1"/>
    <col min="13569" max="13569" width="11" style="103" customWidth="1"/>
    <col min="13570" max="13571" width="13.88671875" style="103" customWidth="1"/>
    <col min="13572" max="13572" width="12.109375" style="103" customWidth="1"/>
    <col min="13573" max="13573" width="13.88671875" style="103" customWidth="1"/>
    <col min="13574" max="13574" width="11.5546875" style="103" customWidth="1"/>
    <col min="13575" max="13575" width="15.109375" style="103" customWidth="1"/>
    <col min="13576" max="13576" width="13.88671875" style="103" customWidth="1"/>
    <col min="13577" max="13577" width="10.5546875" style="103" customWidth="1"/>
    <col min="13578" max="13578" width="13.88671875" style="103" customWidth="1"/>
    <col min="13579" max="13579" width="11.6640625" style="103" customWidth="1"/>
    <col min="13580" max="13580" width="0" style="103" hidden="1" customWidth="1"/>
    <col min="13581" max="13581" width="35.109375" style="103" customWidth="1"/>
    <col min="13582" max="13582" width="36.33203125" style="103" customWidth="1"/>
    <col min="13583" max="13815" width="9.109375" style="103"/>
    <col min="13816" max="13816" width="3.5546875" style="103" customWidth="1"/>
    <col min="13817" max="13817" width="25.6640625" style="103" customWidth="1"/>
    <col min="13818" max="13818" width="11.5546875" style="103" customWidth="1"/>
    <col min="13819" max="13819" width="18.44140625" style="103" customWidth="1"/>
    <col min="13820" max="13820" width="10.109375" style="103" customWidth="1"/>
    <col min="13821" max="13821" width="15.5546875" style="103" customWidth="1"/>
    <col min="13822" max="13822" width="16" style="103" customWidth="1"/>
    <col min="13823" max="13823" width="7" style="103" customWidth="1"/>
    <col min="13824" max="13824" width="14.44140625" style="103" customWidth="1"/>
    <col min="13825" max="13825" width="11" style="103" customWidth="1"/>
    <col min="13826" max="13827" width="13.88671875" style="103" customWidth="1"/>
    <col min="13828" max="13828" width="12.109375" style="103" customWidth="1"/>
    <col min="13829" max="13829" width="13.88671875" style="103" customWidth="1"/>
    <col min="13830" max="13830" width="11.5546875" style="103" customWidth="1"/>
    <col min="13831" max="13831" width="15.109375" style="103" customWidth="1"/>
    <col min="13832" max="13832" width="13.88671875" style="103" customWidth="1"/>
    <col min="13833" max="13833" width="10.5546875" style="103" customWidth="1"/>
    <col min="13834" max="13834" width="13.88671875" style="103" customWidth="1"/>
    <col min="13835" max="13835" width="11.6640625" style="103" customWidth="1"/>
    <col min="13836" max="13836" width="0" style="103" hidden="1" customWidth="1"/>
    <col min="13837" max="13837" width="35.109375" style="103" customWidth="1"/>
    <col min="13838" max="13838" width="36.33203125" style="103" customWidth="1"/>
    <col min="13839" max="14071" width="9.109375" style="103"/>
    <col min="14072" max="14072" width="3.5546875" style="103" customWidth="1"/>
    <col min="14073" max="14073" width="25.6640625" style="103" customWidth="1"/>
    <col min="14074" max="14074" width="11.5546875" style="103" customWidth="1"/>
    <col min="14075" max="14075" width="18.44140625" style="103" customWidth="1"/>
    <col min="14076" max="14076" width="10.109375" style="103" customWidth="1"/>
    <col min="14077" max="14077" width="15.5546875" style="103" customWidth="1"/>
    <col min="14078" max="14078" width="16" style="103" customWidth="1"/>
    <col min="14079" max="14079" width="7" style="103" customWidth="1"/>
    <col min="14080" max="14080" width="14.44140625" style="103" customWidth="1"/>
    <col min="14081" max="14081" width="11" style="103" customWidth="1"/>
    <col min="14082" max="14083" width="13.88671875" style="103" customWidth="1"/>
    <col min="14084" max="14084" width="12.109375" style="103" customWidth="1"/>
    <col min="14085" max="14085" width="13.88671875" style="103" customWidth="1"/>
    <col min="14086" max="14086" width="11.5546875" style="103" customWidth="1"/>
    <col min="14087" max="14087" width="15.109375" style="103" customWidth="1"/>
    <col min="14088" max="14088" width="13.88671875" style="103" customWidth="1"/>
    <col min="14089" max="14089" width="10.5546875" style="103" customWidth="1"/>
    <col min="14090" max="14090" width="13.88671875" style="103" customWidth="1"/>
    <col min="14091" max="14091" width="11.6640625" style="103" customWidth="1"/>
    <col min="14092" max="14092" width="0" style="103" hidden="1" customWidth="1"/>
    <col min="14093" max="14093" width="35.109375" style="103" customWidth="1"/>
    <col min="14094" max="14094" width="36.33203125" style="103" customWidth="1"/>
    <col min="14095" max="14327" width="9.109375" style="103"/>
    <col min="14328" max="14328" width="3.5546875" style="103" customWidth="1"/>
    <col min="14329" max="14329" width="25.6640625" style="103" customWidth="1"/>
    <col min="14330" max="14330" width="11.5546875" style="103" customWidth="1"/>
    <col min="14331" max="14331" width="18.44140625" style="103" customWidth="1"/>
    <col min="14332" max="14332" width="10.109375" style="103" customWidth="1"/>
    <col min="14333" max="14333" width="15.5546875" style="103" customWidth="1"/>
    <col min="14334" max="14334" width="16" style="103" customWidth="1"/>
    <col min="14335" max="14335" width="7" style="103" customWidth="1"/>
    <col min="14336" max="14336" width="14.44140625" style="103" customWidth="1"/>
    <col min="14337" max="14337" width="11" style="103" customWidth="1"/>
    <col min="14338" max="14339" width="13.88671875" style="103" customWidth="1"/>
    <col min="14340" max="14340" width="12.109375" style="103" customWidth="1"/>
    <col min="14341" max="14341" width="13.88671875" style="103" customWidth="1"/>
    <col min="14342" max="14342" width="11.5546875" style="103" customWidth="1"/>
    <col min="14343" max="14343" width="15.109375" style="103" customWidth="1"/>
    <col min="14344" max="14344" width="13.88671875" style="103" customWidth="1"/>
    <col min="14345" max="14345" width="10.5546875" style="103" customWidth="1"/>
    <col min="14346" max="14346" width="13.88671875" style="103" customWidth="1"/>
    <col min="14347" max="14347" width="11.6640625" style="103" customWidth="1"/>
    <col min="14348" max="14348" width="0" style="103" hidden="1" customWidth="1"/>
    <col min="14349" max="14349" width="35.109375" style="103" customWidth="1"/>
    <col min="14350" max="14350" width="36.33203125" style="103" customWidth="1"/>
    <col min="14351" max="14583" width="9.109375" style="103"/>
    <col min="14584" max="14584" width="3.5546875" style="103" customWidth="1"/>
    <col min="14585" max="14585" width="25.6640625" style="103" customWidth="1"/>
    <col min="14586" max="14586" width="11.5546875" style="103" customWidth="1"/>
    <col min="14587" max="14587" width="18.44140625" style="103" customWidth="1"/>
    <col min="14588" max="14588" width="10.109375" style="103" customWidth="1"/>
    <col min="14589" max="14589" width="15.5546875" style="103" customWidth="1"/>
    <col min="14590" max="14590" width="16" style="103" customWidth="1"/>
    <col min="14591" max="14591" width="7" style="103" customWidth="1"/>
    <col min="14592" max="14592" width="14.44140625" style="103" customWidth="1"/>
    <col min="14593" max="14593" width="11" style="103" customWidth="1"/>
    <col min="14594" max="14595" width="13.88671875" style="103" customWidth="1"/>
    <col min="14596" max="14596" width="12.109375" style="103" customWidth="1"/>
    <col min="14597" max="14597" width="13.88671875" style="103" customWidth="1"/>
    <col min="14598" max="14598" width="11.5546875" style="103" customWidth="1"/>
    <col min="14599" max="14599" width="15.109375" style="103" customWidth="1"/>
    <col min="14600" max="14600" width="13.88671875" style="103" customWidth="1"/>
    <col min="14601" max="14601" width="10.5546875" style="103" customWidth="1"/>
    <col min="14602" max="14602" width="13.88671875" style="103" customWidth="1"/>
    <col min="14603" max="14603" width="11.6640625" style="103" customWidth="1"/>
    <col min="14604" max="14604" width="0" style="103" hidden="1" customWidth="1"/>
    <col min="14605" max="14605" width="35.109375" style="103" customWidth="1"/>
    <col min="14606" max="14606" width="36.33203125" style="103" customWidth="1"/>
    <col min="14607" max="14839" width="9.109375" style="103"/>
    <col min="14840" max="14840" width="3.5546875" style="103" customWidth="1"/>
    <col min="14841" max="14841" width="25.6640625" style="103" customWidth="1"/>
    <col min="14842" max="14842" width="11.5546875" style="103" customWidth="1"/>
    <col min="14843" max="14843" width="18.44140625" style="103" customWidth="1"/>
    <col min="14844" max="14844" width="10.109375" style="103" customWidth="1"/>
    <col min="14845" max="14845" width="15.5546875" style="103" customWidth="1"/>
    <col min="14846" max="14846" width="16" style="103" customWidth="1"/>
    <col min="14847" max="14847" width="7" style="103" customWidth="1"/>
    <col min="14848" max="14848" width="14.44140625" style="103" customWidth="1"/>
    <col min="14849" max="14849" width="11" style="103" customWidth="1"/>
    <col min="14850" max="14851" width="13.88671875" style="103" customWidth="1"/>
    <col min="14852" max="14852" width="12.109375" style="103" customWidth="1"/>
    <col min="14853" max="14853" width="13.88671875" style="103" customWidth="1"/>
    <col min="14854" max="14854" width="11.5546875" style="103" customWidth="1"/>
    <col min="14855" max="14855" width="15.109375" style="103" customWidth="1"/>
    <col min="14856" max="14856" width="13.88671875" style="103" customWidth="1"/>
    <col min="14857" max="14857" width="10.5546875" style="103" customWidth="1"/>
    <col min="14858" max="14858" width="13.88671875" style="103" customWidth="1"/>
    <col min="14859" max="14859" width="11.6640625" style="103" customWidth="1"/>
    <col min="14860" max="14860" width="0" style="103" hidden="1" customWidth="1"/>
    <col min="14861" max="14861" width="35.109375" style="103" customWidth="1"/>
    <col min="14862" max="14862" width="36.33203125" style="103" customWidth="1"/>
    <col min="14863" max="15095" width="9.109375" style="103"/>
    <col min="15096" max="15096" width="3.5546875" style="103" customWidth="1"/>
    <col min="15097" max="15097" width="25.6640625" style="103" customWidth="1"/>
    <col min="15098" max="15098" width="11.5546875" style="103" customWidth="1"/>
    <col min="15099" max="15099" width="18.44140625" style="103" customWidth="1"/>
    <col min="15100" max="15100" width="10.109375" style="103" customWidth="1"/>
    <col min="15101" max="15101" width="15.5546875" style="103" customWidth="1"/>
    <col min="15102" max="15102" width="16" style="103" customWidth="1"/>
    <col min="15103" max="15103" width="7" style="103" customWidth="1"/>
    <col min="15104" max="15104" width="14.44140625" style="103" customWidth="1"/>
    <col min="15105" max="15105" width="11" style="103" customWidth="1"/>
    <col min="15106" max="15107" width="13.88671875" style="103" customWidth="1"/>
    <col min="15108" max="15108" width="12.109375" style="103" customWidth="1"/>
    <col min="15109" max="15109" width="13.88671875" style="103" customWidth="1"/>
    <col min="15110" max="15110" width="11.5546875" style="103" customWidth="1"/>
    <col min="15111" max="15111" width="15.109375" style="103" customWidth="1"/>
    <col min="15112" max="15112" width="13.88671875" style="103" customWidth="1"/>
    <col min="15113" max="15113" width="10.5546875" style="103" customWidth="1"/>
    <col min="15114" max="15114" width="13.88671875" style="103" customWidth="1"/>
    <col min="15115" max="15115" width="11.6640625" style="103" customWidth="1"/>
    <col min="15116" max="15116" width="0" style="103" hidden="1" customWidth="1"/>
    <col min="15117" max="15117" width="35.109375" style="103" customWidth="1"/>
    <col min="15118" max="15118" width="36.33203125" style="103" customWidth="1"/>
    <col min="15119" max="15351" width="9.109375" style="103"/>
    <col min="15352" max="15352" width="3.5546875" style="103" customWidth="1"/>
    <col min="15353" max="15353" width="25.6640625" style="103" customWidth="1"/>
    <col min="15354" max="15354" width="11.5546875" style="103" customWidth="1"/>
    <col min="15355" max="15355" width="18.44140625" style="103" customWidth="1"/>
    <col min="15356" max="15356" width="10.109375" style="103" customWidth="1"/>
    <col min="15357" max="15357" width="15.5546875" style="103" customWidth="1"/>
    <col min="15358" max="15358" width="16" style="103" customWidth="1"/>
    <col min="15359" max="15359" width="7" style="103" customWidth="1"/>
    <col min="15360" max="15360" width="14.44140625" style="103" customWidth="1"/>
    <col min="15361" max="15361" width="11" style="103" customWidth="1"/>
    <col min="15362" max="15363" width="13.88671875" style="103" customWidth="1"/>
    <col min="15364" max="15364" width="12.109375" style="103" customWidth="1"/>
    <col min="15365" max="15365" width="13.88671875" style="103" customWidth="1"/>
    <col min="15366" max="15366" width="11.5546875" style="103" customWidth="1"/>
    <col min="15367" max="15367" width="15.109375" style="103" customWidth="1"/>
    <col min="15368" max="15368" width="13.88671875" style="103" customWidth="1"/>
    <col min="15369" max="15369" width="10.5546875" style="103" customWidth="1"/>
    <col min="15370" max="15370" width="13.88671875" style="103" customWidth="1"/>
    <col min="15371" max="15371" width="11.6640625" style="103" customWidth="1"/>
    <col min="15372" max="15372" width="0" style="103" hidden="1" customWidth="1"/>
    <col min="15373" max="15373" width="35.109375" style="103" customWidth="1"/>
    <col min="15374" max="15374" width="36.33203125" style="103" customWidth="1"/>
    <col min="15375" max="15607" width="9.109375" style="103"/>
    <col min="15608" max="15608" width="3.5546875" style="103" customWidth="1"/>
    <col min="15609" max="15609" width="25.6640625" style="103" customWidth="1"/>
    <col min="15610" max="15610" width="11.5546875" style="103" customWidth="1"/>
    <col min="15611" max="15611" width="18.44140625" style="103" customWidth="1"/>
    <col min="15612" max="15612" width="10.109375" style="103" customWidth="1"/>
    <col min="15613" max="15613" width="15.5546875" style="103" customWidth="1"/>
    <col min="15614" max="15614" width="16" style="103" customWidth="1"/>
    <col min="15615" max="15615" width="7" style="103" customWidth="1"/>
    <col min="15616" max="15616" width="14.44140625" style="103" customWidth="1"/>
    <col min="15617" max="15617" width="11" style="103" customWidth="1"/>
    <col min="15618" max="15619" width="13.88671875" style="103" customWidth="1"/>
    <col min="15620" max="15620" width="12.109375" style="103" customWidth="1"/>
    <col min="15621" max="15621" width="13.88671875" style="103" customWidth="1"/>
    <col min="15622" max="15622" width="11.5546875" style="103" customWidth="1"/>
    <col min="15623" max="15623" width="15.109375" style="103" customWidth="1"/>
    <col min="15624" max="15624" width="13.88671875" style="103" customWidth="1"/>
    <col min="15625" max="15625" width="10.5546875" style="103" customWidth="1"/>
    <col min="15626" max="15626" width="13.88671875" style="103" customWidth="1"/>
    <col min="15627" max="15627" width="11.6640625" style="103" customWidth="1"/>
    <col min="15628" max="15628" width="0" style="103" hidden="1" customWidth="1"/>
    <col min="15629" max="15629" width="35.109375" style="103" customWidth="1"/>
    <col min="15630" max="15630" width="36.33203125" style="103" customWidth="1"/>
    <col min="15631" max="15863" width="9.109375" style="103"/>
    <col min="15864" max="15864" width="3.5546875" style="103" customWidth="1"/>
    <col min="15865" max="15865" width="25.6640625" style="103" customWidth="1"/>
    <col min="15866" max="15866" width="11.5546875" style="103" customWidth="1"/>
    <col min="15867" max="15867" width="18.44140625" style="103" customWidth="1"/>
    <col min="15868" max="15868" width="10.109375" style="103" customWidth="1"/>
    <col min="15869" max="15869" width="15.5546875" style="103" customWidth="1"/>
    <col min="15870" max="15870" width="16" style="103" customWidth="1"/>
    <col min="15871" max="15871" width="7" style="103" customWidth="1"/>
    <col min="15872" max="15872" width="14.44140625" style="103" customWidth="1"/>
    <col min="15873" max="15873" width="11" style="103" customWidth="1"/>
    <col min="15874" max="15875" width="13.88671875" style="103" customWidth="1"/>
    <col min="15876" max="15876" width="12.109375" style="103" customWidth="1"/>
    <col min="15877" max="15877" width="13.88671875" style="103" customWidth="1"/>
    <col min="15878" max="15878" width="11.5546875" style="103" customWidth="1"/>
    <col min="15879" max="15879" width="15.109375" style="103" customWidth="1"/>
    <col min="15880" max="15880" width="13.88671875" style="103" customWidth="1"/>
    <col min="15881" max="15881" width="10.5546875" style="103" customWidth="1"/>
    <col min="15882" max="15882" width="13.88671875" style="103" customWidth="1"/>
    <col min="15883" max="15883" width="11.6640625" style="103" customWidth="1"/>
    <col min="15884" max="15884" width="0" style="103" hidden="1" customWidth="1"/>
    <col min="15885" max="15885" width="35.109375" style="103" customWidth="1"/>
    <col min="15886" max="15886" width="36.33203125" style="103" customWidth="1"/>
    <col min="15887" max="16119" width="9.109375" style="103"/>
    <col min="16120" max="16120" width="3.5546875" style="103" customWidth="1"/>
    <col min="16121" max="16121" width="25.6640625" style="103" customWidth="1"/>
    <col min="16122" max="16122" width="11.5546875" style="103" customWidth="1"/>
    <col min="16123" max="16123" width="18.44140625" style="103" customWidth="1"/>
    <col min="16124" max="16124" width="10.109375" style="103" customWidth="1"/>
    <col min="16125" max="16125" width="15.5546875" style="103" customWidth="1"/>
    <col min="16126" max="16126" width="16" style="103" customWidth="1"/>
    <col min="16127" max="16127" width="7" style="103" customWidth="1"/>
    <col min="16128" max="16128" width="14.44140625" style="103" customWidth="1"/>
    <col min="16129" max="16129" width="11" style="103" customWidth="1"/>
    <col min="16130" max="16131" width="13.88671875" style="103" customWidth="1"/>
    <col min="16132" max="16132" width="12.109375" style="103" customWidth="1"/>
    <col min="16133" max="16133" width="13.88671875" style="103" customWidth="1"/>
    <col min="16134" max="16134" width="11.5546875" style="103" customWidth="1"/>
    <col min="16135" max="16135" width="15.109375" style="103" customWidth="1"/>
    <col min="16136" max="16136" width="13.88671875" style="103" customWidth="1"/>
    <col min="16137" max="16137" width="10.5546875" style="103" customWidth="1"/>
    <col min="16138" max="16138" width="13.88671875" style="103" customWidth="1"/>
    <col min="16139" max="16139" width="11.6640625" style="103" customWidth="1"/>
    <col min="16140" max="16140" width="0" style="103" hidden="1" customWidth="1"/>
    <col min="16141" max="16141" width="35.109375" style="103" customWidth="1"/>
    <col min="16142" max="16142" width="36.33203125" style="103" customWidth="1"/>
    <col min="16143" max="16384" width="9.109375" style="103"/>
  </cols>
  <sheetData>
    <row r="2" spans="1:14">
      <c r="N2" s="105" t="s">
        <v>458</v>
      </c>
    </row>
    <row r="3" spans="1:14">
      <c r="A3" s="423" t="s">
        <v>459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>
      <c r="A4" s="424" t="s">
        <v>460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>
      <c r="G5" s="105"/>
      <c r="H5" s="105"/>
      <c r="I5" s="105"/>
      <c r="J5" s="105"/>
      <c r="K5" s="105"/>
      <c r="L5" s="105"/>
    </row>
    <row r="6" spans="1:14">
      <c r="A6" s="425" t="s">
        <v>0</v>
      </c>
      <c r="B6" s="426" t="s">
        <v>461</v>
      </c>
      <c r="C6" s="409" t="s">
        <v>462</v>
      </c>
      <c r="D6" s="426" t="s">
        <v>40</v>
      </c>
      <c r="E6" s="418" t="s">
        <v>463</v>
      </c>
      <c r="F6" s="418"/>
      <c r="G6" s="427"/>
      <c r="H6" s="427" t="s">
        <v>464</v>
      </c>
      <c r="I6" s="428"/>
      <c r="J6" s="428"/>
      <c r="K6" s="428"/>
      <c r="L6" s="429"/>
      <c r="M6" s="418" t="s">
        <v>465</v>
      </c>
      <c r="N6" s="418"/>
    </row>
    <row r="7" spans="1:14">
      <c r="A7" s="425"/>
      <c r="B7" s="426"/>
      <c r="C7" s="409"/>
      <c r="D7" s="426"/>
      <c r="E7" s="430" t="s">
        <v>466</v>
      </c>
      <c r="F7" s="418" t="s">
        <v>467</v>
      </c>
      <c r="G7" s="419" t="s">
        <v>468</v>
      </c>
      <c r="H7" s="420" t="s">
        <v>469</v>
      </c>
      <c r="I7" s="420" t="s">
        <v>470</v>
      </c>
      <c r="J7" s="420" t="s">
        <v>471</v>
      </c>
      <c r="K7" s="420" t="s">
        <v>674</v>
      </c>
      <c r="L7" s="420" t="s">
        <v>472</v>
      </c>
      <c r="M7" s="418" t="s">
        <v>473</v>
      </c>
      <c r="N7" s="418" t="s">
        <v>474</v>
      </c>
    </row>
    <row r="8" spans="1:14" ht="27" customHeight="1">
      <c r="A8" s="425"/>
      <c r="B8" s="426"/>
      <c r="C8" s="409"/>
      <c r="D8" s="426"/>
      <c r="E8" s="430"/>
      <c r="F8" s="418"/>
      <c r="G8" s="419"/>
      <c r="H8" s="421"/>
      <c r="I8" s="422"/>
      <c r="J8" s="422"/>
      <c r="K8" s="422"/>
      <c r="L8" s="422"/>
      <c r="M8" s="418"/>
      <c r="N8" s="418"/>
    </row>
    <row r="9" spans="1:14">
      <c r="A9" s="249">
        <v>1</v>
      </c>
      <c r="B9" s="249">
        <v>2</v>
      </c>
      <c r="C9" s="248">
        <v>3</v>
      </c>
      <c r="D9" s="250">
        <v>4</v>
      </c>
      <c r="E9" s="250">
        <v>6</v>
      </c>
      <c r="F9" s="250">
        <v>7</v>
      </c>
      <c r="G9" s="250">
        <v>8</v>
      </c>
      <c r="H9" s="249">
        <v>9</v>
      </c>
      <c r="I9" s="249">
        <v>10</v>
      </c>
      <c r="J9" s="249">
        <v>11</v>
      </c>
      <c r="K9" s="249">
        <v>12</v>
      </c>
      <c r="L9" s="249">
        <v>13</v>
      </c>
      <c r="M9" s="249">
        <v>14</v>
      </c>
      <c r="N9" s="249">
        <v>15</v>
      </c>
    </row>
    <row r="10" spans="1:14">
      <c r="A10" s="408" t="s">
        <v>475</v>
      </c>
      <c r="B10" s="408"/>
      <c r="C10" s="412"/>
      <c r="D10" s="106" t="s">
        <v>41</v>
      </c>
      <c r="E10" s="107">
        <f>E11+E12+E13+E14</f>
        <v>48218.1</v>
      </c>
      <c r="F10" s="107">
        <f t="shared" ref="F10" si="0">F11+F12+F13+F14</f>
        <v>30893.66</v>
      </c>
      <c r="G10" s="108">
        <f>F10/E10*100</f>
        <v>64.070670557321847</v>
      </c>
      <c r="H10" s="415" t="s">
        <v>476</v>
      </c>
      <c r="I10" s="415" t="s">
        <v>476</v>
      </c>
      <c r="J10" s="415" t="s">
        <v>476</v>
      </c>
      <c r="K10" s="415" t="s">
        <v>476</v>
      </c>
      <c r="L10" s="415" t="s">
        <v>476</v>
      </c>
      <c r="M10" s="404" t="s">
        <v>539</v>
      </c>
      <c r="N10" s="404" t="s">
        <v>477</v>
      </c>
    </row>
    <row r="11" spans="1:14" ht="26.4">
      <c r="A11" s="408"/>
      <c r="B11" s="408"/>
      <c r="C11" s="413"/>
      <c r="D11" s="106" t="s">
        <v>37</v>
      </c>
      <c r="E11" s="107">
        <f>E17+E22</f>
        <v>0</v>
      </c>
      <c r="F11" s="107">
        <f>F17+F22</f>
        <v>0</v>
      </c>
      <c r="G11" s="108" t="e">
        <f t="shared" ref="G11:G24" si="1">F11/E11*100</f>
        <v>#DIV/0!</v>
      </c>
      <c r="H11" s="416"/>
      <c r="I11" s="416"/>
      <c r="J11" s="416"/>
      <c r="K11" s="416"/>
      <c r="L11" s="416"/>
      <c r="M11" s="405"/>
      <c r="N11" s="405"/>
    </row>
    <row r="12" spans="1:14" ht="39.6">
      <c r="A12" s="408"/>
      <c r="B12" s="408"/>
      <c r="C12" s="413"/>
      <c r="D12" s="109" t="s">
        <v>2</v>
      </c>
      <c r="E12" s="107">
        <f>E18+E23</f>
        <v>0</v>
      </c>
      <c r="F12" s="107">
        <f>F18+F23</f>
        <v>0</v>
      </c>
      <c r="G12" s="108" t="e">
        <f t="shared" si="1"/>
        <v>#DIV/0!</v>
      </c>
      <c r="H12" s="416"/>
      <c r="I12" s="416"/>
      <c r="J12" s="416"/>
      <c r="K12" s="416"/>
      <c r="L12" s="416"/>
      <c r="M12" s="405"/>
      <c r="N12" s="405"/>
    </row>
    <row r="13" spans="1:14">
      <c r="A13" s="408"/>
      <c r="B13" s="408"/>
      <c r="C13" s="413"/>
      <c r="D13" s="109" t="s">
        <v>43</v>
      </c>
      <c r="E13" s="107">
        <f>E19+E24+E29+E34+E39+E44+E49</f>
        <v>48218.1</v>
      </c>
      <c r="F13" s="107">
        <f>F19+F24+F34+F44</f>
        <v>30893.66</v>
      </c>
      <c r="G13" s="108">
        <f t="shared" si="1"/>
        <v>64.070670557321847</v>
      </c>
      <c r="H13" s="416"/>
      <c r="I13" s="416"/>
      <c r="J13" s="416"/>
      <c r="K13" s="416"/>
      <c r="L13" s="416"/>
      <c r="M13" s="405"/>
      <c r="N13" s="405"/>
    </row>
    <row r="14" spans="1:14" ht="26.4">
      <c r="A14" s="408"/>
      <c r="B14" s="408"/>
      <c r="C14" s="414"/>
      <c r="D14" s="109" t="s">
        <v>269</v>
      </c>
      <c r="E14" s="107">
        <f>E20+E25</f>
        <v>0</v>
      </c>
      <c r="F14" s="107">
        <f>F20+F25</f>
        <v>0</v>
      </c>
      <c r="G14" s="108" t="e">
        <f t="shared" si="1"/>
        <v>#DIV/0!</v>
      </c>
      <c r="H14" s="417"/>
      <c r="I14" s="417"/>
      <c r="J14" s="417"/>
      <c r="K14" s="417"/>
      <c r="L14" s="417"/>
      <c r="M14" s="406"/>
      <c r="N14" s="406"/>
    </row>
    <row r="15" spans="1:14">
      <c r="A15" s="407" t="s">
        <v>36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110"/>
      <c r="N15" s="110"/>
    </row>
    <row r="16" spans="1:14" ht="75.75" customHeight="1">
      <c r="A16" s="380">
        <v>1</v>
      </c>
      <c r="B16" s="408" t="s">
        <v>478</v>
      </c>
      <c r="C16" s="409" t="s">
        <v>387</v>
      </c>
      <c r="D16" s="111" t="s">
        <v>41</v>
      </c>
      <c r="E16" s="107">
        <f>SUM(E17:E20)</f>
        <v>23428.6</v>
      </c>
      <c r="F16" s="107">
        <f>SUM(F17:F20)</f>
        <v>18533.86</v>
      </c>
      <c r="G16" s="108">
        <f t="shared" si="1"/>
        <v>79.107842551411537</v>
      </c>
      <c r="H16" s="246">
        <v>4</v>
      </c>
      <c r="I16" s="246" t="s">
        <v>645</v>
      </c>
      <c r="J16" s="246">
        <v>83.8</v>
      </c>
      <c r="K16" s="210">
        <v>90.7</v>
      </c>
      <c r="L16" s="208">
        <f>K16/J16*100</f>
        <v>108.23389021479714</v>
      </c>
      <c r="M16" s="246" t="s">
        <v>479</v>
      </c>
      <c r="N16" s="246" t="s">
        <v>675</v>
      </c>
    </row>
    <row r="17" spans="1:1680" ht="111.75" customHeight="1">
      <c r="A17" s="380"/>
      <c r="B17" s="408"/>
      <c r="C17" s="409"/>
      <c r="D17" s="111" t="s">
        <v>37</v>
      </c>
      <c r="E17" s="107">
        <v>0</v>
      </c>
      <c r="F17" s="107">
        <v>0</v>
      </c>
      <c r="G17" s="108" t="e">
        <f t="shared" si="1"/>
        <v>#DIV/0!</v>
      </c>
      <c r="H17" s="246">
        <v>5</v>
      </c>
      <c r="I17" s="246" t="s">
        <v>480</v>
      </c>
      <c r="J17" s="246">
        <v>0.76</v>
      </c>
      <c r="K17" s="210">
        <v>0.95</v>
      </c>
      <c r="L17" s="246">
        <f t="shared" ref="L17:L18" si="2">K17/J17*100</f>
        <v>125</v>
      </c>
      <c r="M17" s="247" t="s">
        <v>481</v>
      </c>
      <c r="N17" s="211" t="s">
        <v>482</v>
      </c>
    </row>
    <row r="18" spans="1:1680" ht="81.150000000000006" customHeight="1">
      <c r="A18" s="380"/>
      <c r="B18" s="408"/>
      <c r="C18" s="409"/>
      <c r="D18" s="112" t="s">
        <v>483</v>
      </c>
      <c r="E18" s="107">
        <v>0</v>
      </c>
      <c r="F18" s="107">
        <v>0</v>
      </c>
      <c r="G18" s="107" t="e">
        <f t="shared" si="1"/>
        <v>#DIV/0!</v>
      </c>
      <c r="H18" s="246">
        <v>6</v>
      </c>
      <c r="I18" s="246" t="s">
        <v>484</v>
      </c>
      <c r="J18" s="246">
        <v>1.2999999999999999E-3</v>
      </c>
      <c r="K18" s="210">
        <v>3.8930000000000002E-3</v>
      </c>
      <c r="L18" s="208">
        <f t="shared" si="2"/>
        <v>299.46153846153851</v>
      </c>
      <c r="M18" s="247" t="s">
        <v>485</v>
      </c>
      <c r="N18" s="247" t="s">
        <v>643</v>
      </c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</row>
    <row r="19" spans="1:1680">
      <c r="A19" s="380"/>
      <c r="B19" s="408"/>
      <c r="C19" s="409"/>
      <c r="D19" s="112" t="s">
        <v>43</v>
      </c>
      <c r="E19" s="107">
        <v>23428.6</v>
      </c>
      <c r="F19" s="107">
        <f>18533.86</f>
        <v>18533.86</v>
      </c>
      <c r="G19" s="108">
        <f t="shared" si="1"/>
        <v>79.107842551411537</v>
      </c>
      <c r="H19" s="367">
        <v>7</v>
      </c>
      <c r="I19" s="367" t="s">
        <v>486</v>
      </c>
      <c r="J19" s="410">
        <v>0.18</v>
      </c>
      <c r="K19" s="364">
        <v>0</v>
      </c>
      <c r="L19" s="367">
        <f>K19/J19*100</f>
        <v>0</v>
      </c>
      <c r="M19" s="399" t="s">
        <v>487</v>
      </c>
      <c r="N19" s="399" t="s">
        <v>488</v>
      </c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</row>
    <row r="20" spans="1:1680" s="115" customFormat="1" ht="70.5" customHeight="1">
      <c r="A20" s="380"/>
      <c r="B20" s="408"/>
      <c r="C20" s="409"/>
      <c r="D20" s="112" t="s">
        <v>269</v>
      </c>
      <c r="E20" s="107">
        <v>0</v>
      </c>
      <c r="F20" s="107">
        <v>0</v>
      </c>
      <c r="G20" s="108" t="e">
        <f t="shared" si="1"/>
        <v>#DIV/0!</v>
      </c>
      <c r="H20" s="369"/>
      <c r="I20" s="369"/>
      <c r="J20" s="411"/>
      <c r="K20" s="366"/>
      <c r="L20" s="369"/>
      <c r="M20" s="379"/>
      <c r="N20" s="379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4"/>
    </row>
    <row r="21" spans="1:1680" s="115" customFormat="1">
      <c r="A21" s="390">
        <v>2</v>
      </c>
      <c r="B21" s="381" t="s">
        <v>489</v>
      </c>
      <c r="C21" s="384" t="s">
        <v>388</v>
      </c>
      <c r="D21" s="116" t="s">
        <v>41</v>
      </c>
      <c r="E21" s="117">
        <f>SUM(E22:E25)</f>
        <v>24649.5</v>
      </c>
      <c r="F21" s="117">
        <f>SUM(F22:F25)</f>
        <v>12336.6</v>
      </c>
      <c r="G21" s="108">
        <f t="shared" si="1"/>
        <v>50.048073997444163</v>
      </c>
      <c r="H21" s="387">
        <v>8</v>
      </c>
      <c r="I21" s="367" t="s">
        <v>490</v>
      </c>
      <c r="J21" s="367">
        <v>1.3200000000000001E-4</v>
      </c>
      <c r="K21" s="364">
        <v>1E-4</v>
      </c>
      <c r="L21" s="397">
        <f>K21/J21*100</f>
        <v>75.757575757575751</v>
      </c>
      <c r="M21" s="370" t="s">
        <v>491</v>
      </c>
      <c r="N21" s="370" t="s">
        <v>676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4"/>
    </row>
    <row r="22" spans="1:1680" s="115" customFormat="1" ht="26.4">
      <c r="A22" s="391"/>
      <c r="B22" s="382"/>
      <c r="C22" s="385"/>
      <c r="D22" s="111" t="s">
        <v>37</v>
      </c>
      <c r="E22" s="117">
        <v>0</v>
      </c>
      <c r="F22" s="117">
        <v>0</v>
      </c>
      <c r="G22" s="108">
        <v>0</v>
      </c>
      <c r="H22" s="388"/>
      <c r="I22" s="368"/>
      <c r="J22" s="368"/>
      <c r="K22" s="365"/>
      <c r="L22" s="403"/>
      <c r="M22" s="371"/>
      <c r="N22" s="371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  <c r="IW22" s="113"/>
      <c r="IX22" s="113"/>
      <c r="IY22" s="113"/>
      <c r="IZ22" s="113"/>
      <c r="JA22" s="113"/>
      <c r="JB22" s="113"/>
      <c r="JC22" s="113"/>
      <c r="JD22" s="113"/>
      <c r="JE22" s="113"/>
      <c r="JF22" s="113"/>
      <c r="JG22" s="113"/>
      <c r="JH22" s="113"/>
      <c r="JI22" s="113"/>
      <c r="JJ22" s="113"/>
      <c r="JK22" s="113"/>
      <c r="JL22" s="113"/>
      <c r="JM22" s="113"/>
      <c r="JN22" s="113"/>
      <c r="JO22" s="113"/>
      <c r="JP22" s="113"/>
      <c r="JQ22" s="113"/>
      <c r="JR22" s="113"/>
      <c r="JS22" s="113"/>
      <c r="JT22" s="113"/>
      <c r="JU22" s="113"/>
      <c r="JV22" s="113"/>
      <c r="JW22" s="113"/>
      <c r="JX22" s="113"/>
      <c r="JY22" s="113"/>
      <c r="JZ22" s="113"/>
      <c r="KA22" s="113"/>
      <c r="KB22" s="113"/>
      <c r="KC22" s="113"/>
      <c r="KD22" s="113"/>
      <c r="KE22" s="113"/>
      <c r="KF22" s="113"/>
      <c r="KG22" s="113"/>
      <c r="KH22" s="113"/>
      <c r="KI22" s="113"/>
      <c r="KJ22" s="113"/>
      <c r="KK22" s="113"/>
      <c r="KL22" s="113"/>
      <c r="KM22" s="113"/>
      <c r="KN22" s="113"/>
      <c r="KO22" s="113"/>
      <c r="KP22" s="113"/>
      <c r="KQ22" s="113"/>
      <c r="KR22" s="113"/>
      <c r="KS22" s="113"/>
      <c r="KT22" s="113"/>
      <c r="KU22" s="113"/>
      <c r="KV22" s="113"/>
      <c r="KW22" s="113"/>
      <c r="KX22" s="113"/>
      <c r="KY22" s="113"/>
      <c r="KZ22" s="113"/>
      <c r="LA22" s="113"/>
      <c r="LB22" s="113"/>
      <c r="LC22" s="113"/>
      <c r="LD22" s="113"/>
      <c r="LE22" s="113"/>
      <c r="LF22" s="113"/>
      <c r="LG22" s="113"/>
      <c r="LH22" s="113"/>
      <c r="LI22" s="113"/>
      <c r="LJ22" s="113"/>
      <c r="LK22" s="113"/>
      <c r="LL22" s="113"/>
      <c r="LM22" s="113"/>
      <c r="LN22" s="113"/>
      <c r="LO22" s="113"/>
      <c r="LP22" s="113"/>
      <c r="LQ22" s="113"/>
      <c r="LR22" s="113"/>
      <c r="LS22" s="113"/>
      <c r="LT22" s="113"/>
      <c r="LU22" s="113"/>
      <c r="LV22" s="113"/>
      <c r="LW22" s="113"/>
      <c r="LX22" s="113"/>
      <c r="LY22" s="113"/>
      <c r="LZ22" s="113"/>
      <c r="MA22" s="113"/>
      <c r="MB22" s="113"/>
      <c r="MC22" s="113"/>
      <c r="MD22" s="113"/>
      <c r="ME22" s="113"/>
      <c r="MF22" s="113"/>
      <c r="MG22" s="113"/>
      <c r="MH22" s="113"/>
      <c r="MI22" s="113"/>
      <c r="MJ22" s="113"/>
      <c r="MK22" s="113"/>
      <c r="ML22" s="113"/>
      <c r="MM22" s="113"/>
      <c r="MN22" s="113"/>
      <c r="MO22" s="113"/>
      <c r="MP22" s="113"/>
      <c r="MQ22" s="113"/>
      <c r="MR22" s="113"/>
      <c r="MS22" s="113"/>
      <c r="MT22" s="113"/>
      <c r="MU22" s="113"/>
      <c r="MV22" s="113"/>
      <c r="MW22" s="113"/>
      <c r="MX22" s="113"/>
      <c r="MY22" s="113"/>
      <c r="MZ22" s="113"/>
      <c r="NA22" s="113"/>
      <c r="NB22" s="113"/>
      <c r="NC22" s="113"/>
      <c r="ND22" s="113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3"/>
      <c r="NS22" s="113"/>
      <c r="NT22" s="113"/>
      <c r="NU22" s="113"/>
      <c r="NV22" s="113"/>
      <c r="NW22" s="113"/>
      <c r="NX22" s="113"/>
      <c r="NY22" s="113"/>
      <c r="NZ22" s="113"/>
      <c r="OA22" s="113"/>
      <c r="OB22" s="113"/>
      <c r="OC22" s="113"/>
      <c r="OD22" s="113"/>
      <c r="OE22" s="113"/>
      <c r="OF22" s="113"/>
      <c r="OG22" s="113"/>
      <c r="OH22" s="113"/>
      <c r="OI22" s="113"/>
      <c r="OJ22" s="113"/>
      <c r="OK22" s="113"/>
      <c r="OL22" s="113"/>
      <c r="OM22" s="113"/>
      <c r="ON22" s="113"/>
      <c r="OO22" s="113"/>
      <c r="OP22" s="113"/>
      <c r="OQ22" s="113"/>
      <c r="OR22" s="113"/>
      <c r="OS22" s="113"/>
      <c r="OT22" s="113"/>
      <c r="OU22" s="113"/>
      <c r="OV22" s="113"/>
      <c r="OW22" s="113"/>
      <c r="OX22" s="113"/>
      <c r="OY22" s="113"/>
      <c r="OZ22" s="113"/>
      <c r="PA22" s="113"/>
      <c r="PB22" s="113"/>
      <c r="PC22" s="113"/>
      <c r="PD22" s="113"/>
      <c r="PE22" s="113"/>
      <c r="PF22" s="113"/>
      <c r="PG22" s="113"/>
      <c r="PH22" s="113"/>
      <c r="PI22" s="113"/>
      <c r="PJ22" s="113"/>
      <c r="PK22" s="113"/>
      <c r="PL22" s="113"/>
      <c r="PM22" s="113"/>
      <c r="PN22" s="113"/>
      <c r="PO22" s="113"/>
      <c r="PP22" s="113"/>
      <c r="PQ22" s="113"/>
      <c r="PR22" s="113"/>
      <c r="PS22" s="113"/>
      <c r="PT22" s="113"/>
      <c r="PU22" s="113"/>
      <c r="PV22" s="113"/>
      <c r="PW22" s="113"/>
      <c r="PX22" s="113"/>
      <c r="PY22" s="113"/>
      <c r="PZ22" s="113"/>
      <c r="QA22" s="113"/>
      <c r="QB22" s="113"/>
      <c r="QC22" s="113"/>
      <c r="QD22" s="113"/>
      <c r="QE22" s="113"/>
      <c r="QF22" s="113"/>
      <c r="QG22" s="113"/>
      <c r="QH22" s="113"/>
      <c r="QI22" s="113"/>
      <c r="QJ22" s="113"/>
      <c r="QK22" s="113"/>
      <c r="QL22" s="113"/>
      <c r="QM22" s="113"/>
      <c r="QN22" s="113"/>
      <c r="QO22" s="113"/>
      <c r="QP22" s="113"/>
      <c r="QQ22" s="113"/>
      <c r="QR22" s="113"/>
      <c r="QS22" s="113"/>
      <c r="QT22" s="113"/>
      <c r="QU22" s="113"/>
      <c r="QV22" s="113"/>
      <c r="QW22" s="113"/>
      <c r="QX22" s="113"/>
      <c r="QY22" s="113"/>
      <c r="QZ22" s="113"/>
      <c r="RA22" s="113"/>
      <c r="RB22" s="113"/>
      <c r="RC22" s="113"/>
      <c r="RD22" s="113"/>
      <c r="RE22" s="113"/>
      <c r="RF22" s="113"/>
      <c r="RG22" s="113"/>
      <c r="RH22" s="113"/>
      <c r="RI22" s="113"/>
      <c r="RJ22" s="113"/>
      <c r="RK22" s="113"/>
      <c r="RL22" s="113"/>
      <c r="RM22" s="113"/>
      <c r="RN22" s="113"/>
      <c r="RO22" s="113"/>
      <c r="RP22" s="113"/>
      <c r="RQ22" s="113"/>
      <c r="RR22" s="113"/>
      <c r="RS22" s="113"/>
      <c r="RT22" s="113"/>
      <c r="RU22" s="113"/>
      <c r="RV22" s="113"/>
      <c r="RW22" s="113"/>
      <c r="RX22" s="113"/>
      <c r="RY22" s="113"/>
      <c r="RZ22" s="113"/>
      <c r="SA22" s="113"/>
      <c r="SB22" s="113"/>
      <c r="SC22" s="113"/>
      <c r="SD22" s="113"/>
      <c r="SE22" s="113"/>
      <c r="SF22" s="113"/>
      <c r="SG22" s="113"/>
      <c r="SH22" s="113"/>
      <c r="SI22" s="113"/>
      <c r="SJ22" s="113"/>
      <c r="SK22" s="113"/>
      <c r="SL22" s="113"/>
      <c r="SM22" s="113"/>
      <c r="SN22" s="113"/>
      <c r="SO22" s="113"/>
      <c r="SP22" s="113"/>
      <c r="SQ22" s="113"/>
      <c r="SR22" s="113"/>
      <c r="SS22" s="113"/>
      <c r="ST22" s="113"/>
      <c r="SU22" s="113"/>
      <c r="SV22" s="113"/>
      <c r="SW22" s="113"/>
      <c r="SX22" s="113"/>
      <c r="SY22" s="113"/>
      <c r="SZ22" s="113"/>
      <c r="TA22" s="113"/>
      <c r="TB22" s="113"/>
      <c r="TC22" s="113"/>
      <c r="TD22" s="113"/>
      <c r="TE22" s="113"/>
      <c r="TF22" s="113"/>
      <c r="TG22" s="113"/>
      <c r="TH22" s="113"/>
      <c r="TI22" s="113"/>
      <c r="TJ22" s="113"/>
      <c r="TK22" s="113"/>
      <c r="TL22" s="113"/>
      <c r="TM22" s="113"/>
      <c r="TN22" s="113"/>
      <c r="TO22" s="113"/>
      <c r="TP22" s="113"/>
      <c r="TQ22" s="113"/>
      <c r="TR22" s="113"/>
      <c r="TS22" s="113"/>
      <c r="TT22" s="113"/>
      <c r="TU22" s="113"/>
      <c r="TV22" s="113"/>
      <c r="TW22" s="113"/>
      <c r="TX22" s="113"/>
      <c r="TY22" s="113"/>
      <c r="TZ22" s="113"/>
      <c r="UA22" s="113"/>
      <c r="UB22" s="113"/>
      <c r="UC22" s="113"/>
      <c r="UD22" s="113"/>
      <c r="UE22" s="113"/>
      <c r="UF22" s="113"/>
      <c r="UG22" s="113"/>
      <c r="UH22" s="113"/>
      <c r="UI22" s="113"/>
      <c r="UJ22" s="113"/>
      <c r="UK22" s="113"/>
      <c r="UL22" s="113"/>
      <c r="UM22" s="113"/>
      <c r="UN22" s="113"/>
      <c r="UO22" s="113"/>
      <c r="UP22" s="113"/>
      <c r="UQ22" s="113"/>
      <c r="UR22" s="113"/>
      <c r="US22" s="113"/>
      <c r="UT22" s="113"/>
      <c r="UU22" s="113"/>
      <c r="UV22" s="113"/>
      <c r="UW22" s="113"/>
      <c r="UX22" s="113"/>
      <c r="UY22" s="113"/>
      <c r="UZ22" s="113"/>
      <c r="VA22" s="113"/>
      <c r="VB22" s="113"/>
      <c r="VC22" s="113"/>
      <c r="VD22" s="113"/>
      <c r="VE22" s="113"/>
      <c r="VF22" s="113"/>
      <c r="VG22" s="113"/>
      <c r="VH22" s="113"/>
      <c r="VI22" s="113"/>
      <c r="VJ22" s="113"/>
      <c r="VK22" s="113"/>
      <c r="VL22" s="113"/>
      <c r="VM22" s="113"/>
      <c r="VN22" s="113"/>
      <c r="VO22" s="113"/>
      <c r="VP22" s="113"/>
      <c r="VQ22" s="113"/>
      <c r="VR22" s="113"/>
      <c r="VS22" s="113"/>
      <c r="VT22" s="113"/>
      <c r="VU22" s="113"/>
      <c r="VV22" s="113"/>
      <c r="VW22" s="113"/>
      <c r="VX22" s="113"/>
      <c r="VY22" s="113"/>
      <c r="VZ22" s="113"/>
      <c r="WA22" s="113"/>
      <c r="WB22" s="113"/>
      <c r="WC22" s="113"/>
      <c r="WD22" s="113"/>
      <c r="WE22" s="113"/>
      <c r="WF22" s="113"/>
      <c r="WG22" s="113"/>
      <c r="WH22" s="113"/>
      <c r="WI22" s="113"/>
      <c r="WJ22" s="113"/>
      <c r="WK22" s="113"/>
      <c r="WL22" s="113"/>
      <c r="WM22" s="113"/>
      <c r="WN22" s="113"/>
      <c r="WO22" s="113"/>
      <c r="WP22" s="113"/>
      <c r="WQ22" s="113"/>
      <c r="WR22" s="113"/>
      <c r="WS22" s="113"/>
      <c r="WT22" s="113"/>
      <c r="WU22" s="113"/>
      <c r="WV22" s="113"/>
      <c r="WW22" s="113"/>
      <c r="WX22" s="113"/>
      <c r="WY22" s="113"/>
      <c r="WZ22" s="113"/>
      <c r="XA22" s="113"/>
      <c r="XB22" s="113"/>
      <c r="XC22" s="113"/>
      <c r="XD22" s="113"/>
      <c r="XE22" s="113"/>
      <c r="XF22" s="113"/>
      <c r="XG22" s="113"/>
      <c r="XH22" s="113"/>
      <c r="XI22" s="113"/>
      <c r="XJ22" s="113"/>
      <c r="XK22" s="113"/>
      <c r="XL22" s="113"/>
      <c r="XM22" s="113"/>
      <c r="XN22" s="113"/>
      <c r="XO22" s="113"/>
      <c r="XP22" s="113"/>
      <c r="XQ22" s="113"/>
      <c r="XR22" s="113"/>
      <c r="XS22" s="113"/>
      <c r="XT22" s="113"/>
      <c r="XU22" s="113"/>
      <c r="XV22" s="113"/>
      <c r="XW22" s="113"/>
      <c r="XX22" s="113"/>
      <c r="XY22" s="113"/>
      <c r="XZ22" s="113"/>
      <c r="YA22" s="113"/>
      <c r="YB22" s="113"/>
      <c r="YC22" s="113"/>
      <c r="YD22" s="113"/>
      <c r="YE22" s="113"/>
      <c r="YF22" s="113"/>
      <c r="YG22" s="113"/>
      <c r="YH22" s="113"/>
      <c r="YI22" s="113"/>
      <c r="YJ22" s="113"/>
      <c r="YK22" s="113"/>
      <c r="YL22" s="113"/>
      <c r="YM22" s="113"/>
      <c r="YN22" s="113"/>
      <c r="YO22" s="113"/>
      <c r="YP22" s="113"/>
      <c r="YQ22" s="113"/>
      <c r="YR22" s="113"/>
      <c r="YS22" s="113"/>
      <c r="YT22" s="113"/>
      <c r="YU22" s="113"/>
      <c r="YV22" s="113"/>
      <c r="YW22" s="113"/>
      <c r="YX22" s="113"/>
      <c r="YY22" s="113"/>
      <c r="YZ22" s="113"/>
      <c r="ZA22" s="113"/>
      <c r="ZB22" s="113"/>
      <c r="ZC22" s="113"/>
      <c r="ZD22" s="113"/>
      <c r="ZE22" s="113"/>
      <c r="ZF22" s="113"/>
      <c r="ZG22" s="113"/>
      <c r="ZH22" s="113"/>
      <c r="ZI22" s="113"/>
      <c r="ZJ22" s="113"/>
      <c r="ZK22" s="113"/>
      <c r="ZL22" s="113"/>
      <c r="ZM22" s="113"/>
      <c r="ZN22" s="113"/>
      <c r="ZO22" s="113"/>
      <c r="ZP22" s="113"/>
      <c r="ZQ22" s="113"/>
      <c r="ZR22" s="113"/>
      <c r="ZS22" s="113"/>
      <c r="ZT22" s="113"/>
      <c r="ZU22" s="113"/>
      <c r="ZV22" s="113"/>
      <c r="ZW22" s="113"/>
      <c r="ZX22" s="113"/>
      <c r="ZY22" s="113"/>
      <c r="ZZ22" s="113"/>
      <c r="AAA22" s="113"/>
      <c r="AAB22" s="113"/>
      <c r="AAC22" s="113"/>
      <c r="AAD22" s="113"/>
      <c r="AAE22" s="113"/>
      <c r="AAF22" s="113"/>
      <c r="AAG22" s="113"/>
      <c r="AAH22" s="113"/>
      <c r="AAI22" s="113"/>
      <c r="AAJ22" s="113"/>
      <c r="AAK22" s="113"/>
      <c r="AAL22" s="113"/>
      <c r="AAM22" s="113"/>
      <c r="AAN22" s="113"/>
      <c r="AAO22" s="113"/>
      <c r="AAP22" s="113"/>
      <c r="AAQ22" s="113"/>
      <c r="AAR22" s="113"/>
      <c r="AAS22" s="113"/>
      <c r="AAT22" s="113"/>
      <c r="AAU22" s="113"/>
      <c r="AAV22" s="113"/>
      <c r="AAW22" s="113"/>
      <c r="AAX22" s="113"/>
      <c r="AAY22" s="113"/>
      <c r="AAZ22" s="113"/>
      <c r="ABA22" s="113"/>
      <c r="ABB22" s="113"/>
      <c r="ABC22" s="113"/>
      <c r="ABD22" s="113"/>
      <c r="ABE22" s="113"/>
      <c r="ABF22" s="113"/>
      <c r="ABG22" s="113"/>
      <c r="ABH22" s="113"/>
      <c r="ABI22" s="113"/>
      <c r="ABJ22" s="113"/>
      <c r="ABK22" s="113"/>
      <c r="ABL22" s="113"/>
      <c r="ABM22" s="113"/>
      <c r="ABN22" s="113"/>
      <c r="ABO22" s="113"/>
      <c r="ABP22" s="113"/>
      <c r="ABQ22" s="113"/>
      <c r="ABR22" s="113"/>
      <c r="ABS22" s="113"/>
      <c r="ABT22" s="113"/>
      <c r="ABU22" s="113"/>
      <c r="ABV22" s="113"/>
      <c r="ABW22" s="113"/>
      <c r="ABX22" s="113"/>
      <c r="ABY22" s="113"/>
      <c r="ABZ22" s="113"/>
      <c r="ACA22" s="113"/>
      <c r="ACB22" s="113"/>
      <c r="ACC22" s="113"/>
      <c r="ACD22" s="113"/>
      <c r="ACE22" s="113"/>
      <c r="ACF22" s="113"/>
      <c r="ACG22" s="113"/>
      <c r="ACH22" s="113"/>
      <c r="ACI22" s="113"/>
      <c r="ACJ22" s="113"/>
      <c r="ACK22" s="113"/>
      <c r="ACL22" s="113"/>
      <c r="ACM22" s="113"/>
      <c r="ACN22" s="113"/>
      <c r="ACO22" s="113"/>
      <c r="ACP22" s="113"/>
      <c r="ACQ22" s="113"/>
      <c r="ACR22" s="113"/>
      <c r="ACS22" s="113"/>
      <c r="ACT22" s="113"/>
      <c r="ACU22" s="113"/>
      <c r="ACV22" s="113"/>
      <c r="ACW22" s="113"/>
      <c r="ACX22" s="113"/>
      <c r="ACY22" s="113"/>
      <c r="ACZ22" s="113"/>
      <c r="ADA22" s="113"/>
      <c r="ADB22" s="113"/>
      <c r="ADC22" s="113"/>
      <c r="ADD22" s="113"/>
      <c r="ADE22" s="113"/>
      <c r="ADF22" s="113"/>
      <c r="ADG22" s="113"/>
      <c r="ADH22" s="113"/>
      <c r="ADI22" s="113"/>
      <c r="ADJ22" s="113"/>
      <c r="ADK22" s="113"/>
      <c r="ADL22" s="113"/>
      <c r="ADM22" s="113"/>
      <c r="ADN22" s="113"/>
      <c r="ADO22" s="113"/>
      <c r="ADP22" s="113"/>
      <c r="ADQ22" s="113"/>
      <c r="ADR22" s="113"/>
      <c r="ADS22" s="113"/>
      <c r="ADT22" s="113"/>
      <c r="ADU22" s="113"/>
      <c r="ADV22" s="113"/>
      <c r="ADW22" s="113"/>
      <c r="ADX22" s="113"/>
      <c r="ADY22" s="113"/>
      <c r="ADZ22" s="113"/>
      <c r="AEA22" s="113"/>
      <c r="AEB22" s="113"/>
      <c r="AEC22" s="113"/>
      <c r="AED22" s="113"/>
      <c r="AEE22" s="113"/>
      <c r="AEF22" s="113"/>
      <c r="AEG22" s="113"/>
      <c r="AEH22" s="113"/>
      <c r="AEI22" s="113"/>
      <c r="AEJ22" s="113"/>
      <c r="AEK22" s="113"/>
      <c r="AEL22" s="113"/>
      <c r="AEM22" s="113"/>
      <c r="AEN22" s="113"/>
      <c r="AEO22" s="113"/>
      <c r="AEP22" s="113"/>
      <c r="AEQ22" s="113"/>
      <c r="AER22" s="113"/>
      <c r="AES22" s="113"/>
      <c r="AET22" s="113"/>
      <c r="AEU22" s="113"/>
      <c r="AEV22" s="113"/>
      <c r="AEW22" s="113"/>
      <c r="AEX22" s="113"/>
      <c r="AEY22" s="113"/>
      <c r="AEZ22" s="113"/>
      <c r="AFA22" s="113"/>
      <c r="AFB22" s="113"/>
      <c r="AFC22" s="113"/>
      <c r="AFD22" s="113"/>
      <c r="AFE22" s="113"/>
      <c r="AFF22" s="113"/>
      <c r="AFG22" s="113"/>
      <c r="AFH22" s="113"/>
      <c r="AFI22" s="113"/>
      <c r="AFJ22" s="113"/>
      <c r="AFK22" s="113"/>
      <c r="AFL22" s="113"/>
      <c r="AFM22" s="113"/>
      <c r="AFN22" s="113"/>
      <c r="AFO22" s="113"/>
      <c r="AFP22" s="113"/>
      <c r="AFQ22" s="113"/>
      <c r="AFR22" s="113"/>
      <c r="AFS22" s="113"/>
      <c r="AFT22" s="113"/>
      <c r="AFU22" s="113"/>
      <c r="AFV22" s="113"/>
      <c r="AFW22" s="113"/>
      <c r="AFX22" s="113"/>
      <c r="AFY22" s="113"/>
      <c r="AFZ22" s="113"/>
      <c r="AGA22" s="113"/>
      <c r="AGB22" s="113"/>
      <c r="AGC22" s="113"/>
      <c r="AGD22" s="113"/>
      <c r="AGE22" s="113"/>
      <c r="AGF22" s="113"/>
      <c r="AGG22" s="113"/>
      <c r="AGH22" s="113"/>
      <c r="AGI22" s="113"/>
      <c r="AGJ22" s="113"/>
      <c r="AGK22" s="113"/>
      <c r="AGL22" s="113"/>
      <c r="AGM22" s="113"/>
      <c r="AGN22" s="113"/>
      <c r="AGO22" s="113"/>
      <c r="AGP22" s="113"/>
      <c r="AGQ22" s="113"/>
      <c r="AGR22" s="113"/>
      <c r="AGS22" s="113"/>
      <c r="AGT22" s="113"/>
      <c r="AGU22" s="113"/>
      <c r="AGV22" s="113"/>
      <c r="AGW22" s="113"/>
      <c r="AGX22" s="113"/>
      <c r="AGY22" s="113"/>
      <c r="AGZ22" s="113"/>
      <c r="AHA22" s="113"/>
      <c r="AHB22" s="113"/>
      <c r="AHC22" s="113"/>
      <c r="AHD22" s="113"/>
      <c r="AHE22" s="113"/>
      <c r="AHF22" s="113"/>
      <c r="AHG22" s="113"/>
      <c r="AHH22" s="113"/>
      <c r="AHI22" s="113"/>
      <c r="AHJ22" s="113"/>
      <c r="AHK22" s="113"/>
      <c r="AHL22" s="113"/>
      <c r="AHM22" s="113"/>
      <c r="AHN22" s="113"/>
      <c r="AHO22" s="113"/>
      <c r="AHP22" s="113"/>
      <c r="AHQ22" s="113"/>
      <c r="AHR22" s="113"/>
      <c r="AHS22" s="113"/>
      <c r="AHT22" s="113"/>
      <c r="AHU22" s="113"/>
      <c r="AHV22" s="113"/>
      <c r="AHW22" s="113"/>
      <c r="AHX22" s="113"/>
      <c r="AHY22" s="113"/>
      <c r="AHZ22" s="113"/>
      <c r="AIA22" s="113"/>
      <c r="AIB22" s="113"/>
      <c r="AIC22" s="113"/>
      <c r="AID22" s="113"/>
      <c r="AIE22" s="113"/>
      <c r="AIF22" s="113"/>
      <c r="AIG22" s="113"/>
      <c r="AIH22" s="113"/>
      <c r="AII22" s="113"/>
      <c r="AIJ22" s="113"/>
      <c r="AIK22" s="113"/>
      <c r="AIL22" s="113"/>
      <c r="AIM22" s="113"/>
      <c r="AIN22" s="113"/>
      <c r="AIO22" s="113"/>
      <c r="AIP22" s="113"/>
      <c r="AIQ22" s="113"/>
      <c r="AIR22" s="113"/>
      <c r="AIS22" s="113"/>
      <c r="AIT22" s="113"/>
      <c r="AIU22" s="113"/>
      <c r="AIV22" s="113"/>
      <c r="AIW22" s="113"/>
      <c r="AIX22" s="113"/>
      <c r="AIY22" s="113"/>
      <c r="AIZ22" s="113"/>
      <c r="AJA22" s="113"/>
      <c r="AJB22" s="113"/>
      <c r="AJC22" s="113"/>
      <c r="AJD22" s="113"/>
      <c r="AJE22" s="113"/>
      <c r="AJF22" s="113"/>
      <c r="AJG22" s="113"/>
      <c r="AJH22" s="113"/>
      <c r="AJI22" s="113"/>
      <c r="AJJ22" s="113"/>
      <c r="AJK22" s="113"/>
      <c r="AJL22" s="113"/>
      <c r="AJM22" s="113"/>
      <c r="AJN22" s="113"/>
      <c r="AJO22" s="113"/>
      <c r="AJP22" s="113"/>
      <c r="AJQ22" s="113"/>
      <c r="AJR22" s="113"/>
      <c r="AJS22" s="113"/>
      <c r="AJT22" s="113"/>
      <c r="AJU22" s="113"/>
      <c r="AJV22" s="113"/>
      <c r="AJW22" s="113"/>
      <c r="AJX22" s="113"/>
      <c r="AJY22" s="113"/>
      <c r="AJZ22" s="113"/>
      <c r="AKA22" s="113"/>
      <c r="AKB22" s="113"/>
      <c r="AKC22" s="113"/>
      <c r="AKD22" s="113"/>
      <c r="AKE22" s="113"/>
      <c r="AKF22" s="113"/>
      <c r="AKG22" s="113"/>
      <c r="AKH22" s="113"/>
      <c r="AKI22" s="113"/>
      <c r="AKJ22" s="113"/>
      <c r="AKK22" s="113"/>
      <c r="AKL22" s="113"/>
      <c r="AKM22" s="113"/>
      <c r="AKN22" s="113"/>
      <c r="AKO22" s="113"/>
      <c r="AKP22" s="113"/>
      <c r="AKQ22" s="113"/>
      <c r="AKR22" s="113"/>
      <c r="AKS22" s="113"/>
      <c r="AKT22" s="113"/>
      <c r="AKU22" s="113"/>
      <c r="AKV22" s="113"/>
      <c r="AKW22" s="113"/>
      <c r="AKX22" s="113"/>
      <c r="AKY22" s="113"/>
      <c r="AKZ22" s="113"/>
      <c r="ALA22" s="113"/>
      <c r="ALB22" s="113"/>
      <c r="ALC22" s="113"/>
      <c r="ALD22" s="113"/>
      <c r="ALE22" s="113"/>
      <c r="ALF22" s="113"/>
      <c r="ALG22" s="113"/>
      <c r="ALH22" s="113"/>
      <c r="ALI22" s="113"/>
      <c r="ALJ22" s="113"/>
      <c r="ALK22" s="113"/>
      <c r="ALL22" s="113"/>
      <c r="ALM22" s="113"/>
      <c r="ALN22" s="113"/>
      <c r="ALO22" s="113"/>
      <c r="ALP22" s="113"/>
      <c r="ALQ22" s="113"/>
      <c r="ALR22" s="113"/>
      <c r="ALS22" s="113"/>
      <c r="ALT22" s="113"/>
      <c r="ALU22" s="113"/>
      <c r="ALV22" s="113"/>
      <c r="ALW22" s="113"/>
      <c r="ALX22" s="113"/>
      <c r="ALY22" s="113"/>
      <c r="ALZ22" s="113"/>
      <c r="AMA22" s="113"/>
      <c r="AMB22" s="113"/>
      <c r="AMC22" s="113"/>
      <c r="AMD22" s="113"/>
      <c r="AME22" s="113"/>
      <c r="AMF22" s="113"/>
      <c r="AMG22" s="113"/>
      <c r="AMH22" s="113"/>
      <c r="AMI22" s="113"/>
      <c r="AMJ22" s="113"/>
      <c r="AMK22" s="113"/>
      <c r="AML22" s="113"/>
      <c r="AMM22" s="113"/>
      <c r="AMN22" s="113"/>
      <c r="AMO22" s="113"/>
      <c r="AMP22" s="113"/>
      <c r="AMQ22" s="113"/>
      <c r="AMR22" s="113"/>
      <c r="AMS22" s="113"/>
      <c r="AMT22" s="113"/>
      <c r="AMU22" s="113"/>
      <c r="AMV22" s="113"/>
      <c r="AMW22" s="113"/>
      <c r="AMX22" s="113"/>
      <c r="AMY22" s="113"/>
      <c r="AMZ22" s="113"/>
      <c r="ANA22" s="113"/>
      <c r="ANB22" s="113"/>
      <c r="ANC22" s="113"/>
      <c r="AND22" s="113"/>
      <c r="ANE22" s="113"/>
      <c r="ANF22" s="113"/>
      <c r="ANG22" s="113"/>
      <c r="ANH22" s="113"/>
      <c r="ANI22" s="113"/>
      <c r="ANJ22" s="113"/>
      <c r="ANK22" s="113"/>
      <c r="ANL22" s="113"/>
      <c r="ANM22" s="113"/>
      <c r="ANN22" s="113"/>
      <c r="ANO22" s="113"/>
      <c r="ANP22" s="113"/>
      <c r="ANQ22" s="113"/>
      <c r="ANR22" s="113"/>
      <c r="ANS22" s="113"/>
      <c r="ANT22" s="113"/>
      <c r="ANU22" s="113"/>
      <c r="ANV22" s="113"/>
      <c r="ANW22" s="113"/>
      <c r="ANX22" s="113"/>
      <c r="ANY22" s="113"/>
      <c r="ANZ22" s="113"/>
      <c r="AOA22" s="113"/>
      <c r="AOB22" s="113"/>
      <c r="AOC22" s="113"/>
      <c r="AOD22" s="113"/>
      <c r="AOE22" s="113"/>
      <c r="AOF22" s="113"/>
      <c r="AOG22" s="113"/>
      <c r="AOH22" s="113"/>
      <c r="AOI22" s="113"/>
      <c r="AOJ22" s="113"/>
      <c r="AOK22" s="113"/>
      <c r="AOL22" s="113"/>
      <c r="AOM22" s="113"/>
      <c r="AON22" s="113"/>
      <c r="AOO22" s="113"/>
      <c r="AOP22" s="113"/>
      <c r="AOQ22" s="113"/>
      <c r="AOR22" s="113"/>
      <c r="AOS22" s="113"/>
      <c r="AOT22" s="113"/>
      <c r="AOU22" s="113"/>
      <c r="AOV22" s="113"/>
      <c r="AOW22" s="113"/>
      <c r="AOX22" s="113"/>
      <c r="AOY22" s="113"/>
      <c r="AOZ22" s="113"/>
      <c r="APA22" s="113"/>
      <c r="APB22" s="113"/>
      <c r="APC22" s="113"/>
      <c r="APD22" s="113"/>
      <c r="APE22" s="113"/>
      <c r="APF22" s="113"/>
      <c r="APG22" s="113"/>
      <c r="APH22" s="113"/>
      <c r="API22" s="113"/>
      <c r="APJ22" s="113"/>
      <c r="APK22" s="113"/>
      <c r="APL22" s="113"/>
      <c r="APM22" s="113"/>
      <c r="APN22" s="113"/>
      <c r="APO22" s="113"/>
      <c r="APP22" s="113"/>
      <c r="APQ22" s="113"/>
      <c r="APR22" s="113"/>
      <c r="APS22" s="113"/>
      <c r="APT22" s="113"/>
      <c r="APU22" s="113"/>
      <c r="APV22" s="113"/>
      <c r="APW22" s="113"/>
      <c r="APX22" s="113"/>
      <c r="APY22" s="113"/>
      <c r="APZ22" s="113"/>
      <c r="AQA22" s="113"/>
      <c r="AQB22" s="113"/>
      <c r="AQC22" s="113"/>
      <c r="AQD22" s="113"/>
      <c r="AQE22" s="113"/>
      <c r="AQF22" s="113"/>
      <c r="AQG22" s="113"/>
      <c r="AQH22" s="113"/>
      <c r="AQI22" s="113"/>
      <c r="AQJ22" s="113"/>
      <c r="AQK22" s="113"/>
      <c r="AQL22" s="113"/>
      <c r="AQM22" s="113"/>
      <c r="AQN22" s="113"/>
      <c r="AQO22" s="113"/>
      <c r="AQP22" s="113"/>
      <c r="AQQ22" s="113"/>
      <c r="AQR22" s="113"/>
      <c r="AQS22" s="113"/>
      <c r="AQT22" s="113"/>
      <c r="AQU22" s="113"/>
      <c r="AQV22" s="113"/>
      <c r="AQW22" s="113"/>
      <c r="AQX22" s="113"/>
      <c r="AQY22" s="113"/>
      <c r="AQZ22" s="113"/>
      <c r="ARA22" s="113"/>
      <c r="ARB22" s="113"/>
      <c r="ARC22" s="113"/>
      <c r="ARD22" s="113"/>
      <c r="ARE22" s="113"/>
      <c r="ARF22" s="113"/>
      <c r="ARG22" s="113"/>
      <c r="ARH22" s="113"/>
      <c r="ARI22" s="113"/>
      <c r="ARJ22" s="113"/>
      <c r="ARK22" s="113"/>
      <c r="ARL22" s="113"/>
      <c r="ARM22" s="113"/>
      <c r="ARN22" s="113"/>
      <c r="ARO22" s="113"/>
      <c r="ARP22" s="113"/>
      <c r="ARQ22" s="113"/>
      <c r="ARR22" s="113"/>
      <c r="ARS22" s="113"/>
      <c r="ART22" s="113"/>
      <c r="ARU22" s="113"/>
      <c r="ARV22" s="113"/>
      <c r="ARW22" s="113"/>
      <c r="ARX22" s="113"/>
      <c r="ARY22" s="113"/>
      <c r="ARZ22" s="113"/>
      <c r="ASA22" s="113"/>
      <c r="ASB22" s="113"/>
      <c r="ASC22" s="113"/>
      <c r="ASD22" s="113"/>
      <c r="ASE22" s="113"/>
      <c r="ASF22" s="113"/>
      <c r="ASG22" s="113"/>
      <c r="ASH22" s="113"/>
      <c r="ASI22" s="113"/>
      <c r="ASJ22" s="113"/>
      <c r="ASK22" s="113"/>
      <c r="ASL22" s="113"/>
      <c r="ASM22" s="113"/>
      <c r="ASN22" s="113"/>
      <c r="ASO22" s="113"/>
      <c r="ASP22" s="113"/>
      <c r="ASQ22" s="113"/>
      <c r="ASR22" s="113"/>
      <c r="ASS22" s="113"/>
      <c r="AST22" s="113"/>
      <c r="ASU22" s="113"/>
      <c r="ASV22" s="113"/>
      <c r="ASW22" s="113"/>
      <c r="ASX22" s="113"/>
      <c r="ASY22" s="113"/>
      <c r="ASZ22" s="113"/>
      <c r="ATA22" s="113"/>
      <c r="ATB22" s="113"/>
      <c r="ATC22" s="113"/>
      <c r="ATD22" s="113"/>
      <c r="ATE22" s="113"/>
      <c r="ATF22" s="113"/>
      <c r="ATG22" s="113"/>
      <c r="ATH22" s="113"/>
      <c r="ATI22" s="113"/>
      <c r="ATJ22" s="113"/>
      <c r="ATK22" s="113"/>
      <c r="ATL22" s="113"/>
      <c r="ATM22" s="113"/>
      <c r="ATN22" s="113"/>
      <c r="ATO22" s="113"/>
      <c r="ATP22" s="113"/>
      <c r="ATQ22" s="113"/>
      <c r="ATR22" s="113"/>
      <c r="ATS22" s="113"/>
      <c r="ATT22" s="113"/>
      <c r="ATU22" s="113"/>
      <c r="ATV22" s="113"/>
      <c r="ATW22" s="113"/>
      <c r="ATX22" s="113"/>
      <c r="ATY22" s="113"/>
      <c r="ATZ22" s="113"/>
      <c r="AUA22" s="113"/>
      <c r="AUB22" s="113"/>
      <c r="AUC22" s="113"/>
      <c r="AUD22" s="113"/>
      <c r="AUE22" s="113"/>
      <c r="AUF22" s="113"/>
      <c r="AUG22" s="113"/>
      <c r="AUH22" s="113"/>
      <c r="AUI22" s="113"/>
      <c r="AUJ22" s="113"/>
      <c r="AUK22" s="113"/>
      <c r="AUL22" s="113"/>
      <c r="AUM22" s="113"/>
      <c r="AUN22" s="113"/>
      <c r="AUO22" s="113"/>
      <c r="AUP22" s="113"/>
      <c r="AUQ22" s="113"/>
      <c r="AUR22" s="113"/>
      <c r="AUS22" s="113"/>
      <c r="AUT22" s="113"/>
      <c r="AUU22" s="113"/>
      <c r="AUV22" s="113"/>
      <c r="AUW22" s="113"/>
      <c r="AUX22" s="113"/>
      <c r="AUY22" s="113"/>
      <c r="AUZ22" s="113"/>
      <c r="AVA22" s="113"/>
      <c r="AVB22" s="113"/>
      <c r="AVC22" s="113"/>
      <c r="AVD22" s="113"/>
      <c r="AVE22" s="113"/>
      <c r="AVF22" s="113"/>
      <c r="AVG22" s="113"/>
      <c r="AVH22" s="113"/>
      <c r="AVI22" s="113"/>
      <c r="AVJ22" s="113"/>
      <c r="AVK22" s="113"/>
      <c r="AVL22" s="113"/>
      <c r="AVM22" s="113"/>
      <c r="AVN22" s="113"/>
      <c r="AVO22" s="113"/>
      <c r="AVP22" s="113"/>
      <c r="AVQ22" s="113"/>
      <c r="AVR22" s="113"/>
      <c r="AVS22" s="113"/>
      <c r="AVT22" s="113"/>
      <c r="AVU22" s="113"/>
      <c r="AVV22" s="113"/>
      <c r="AVW22" s="113"/>
      <c r="AVX22" s="113"/>
      <c r="AVY22" s="113"/>
      <c r="AVZ22" s="113"/>
      <c r="AWA22" s="113"/>
      <c r="AWB22" s="113"/>
      <c r="AWC22" s="113"/>
      <c r="AWD22" s="113"/>
      <c r="AWE22" s="113"/>
      <c r="AWF22" s="113"/>
      <c r="AWG22" s="113"/>
      <c r="AWH22" s="113"/>
      <c r="AWI22" s="113"/>
      <c r="AWJ22" s="113"/>
      <c r="AWK22" s="113"/>
      <c r="AWL22" s="113"/>
      <c r="AWM22" s="113"/>
      <c r="AWN22" s="113"/>
      <c r="AWO22" s="113"/>
      <c r="AWP22" s="113"/>
      <c r="AWQ22" s="113"/>
      <c r="AWR22" s="113"/>
      <c r="AWS22" s="113"/>
      <c r="AWT22" s="113"/>
      <c r="AWU22" s="113"/>
      <c r="AWV22" s="113"/>
      <c r="AWW22" s="113"/>
      <c r="AWX22" s="113"/>
      <c r="AWY22" s="113"/>
      <c r="AWZ22" s="113"/>
      <c r="AXA22" s="113"/>
      <c r="AXB22" s="113"/>
      <c r="AXC22" s="113"/>
      <c r="AXD22" s="113"/>
      <c r="AXE22" s="113"/>
      <c r="AXF22" s="113"/>
      <c r="AXG22" s="113"/>
      <c r="AXH22" s="113"/>
      <c r="AXI22" s="113"/>
      <c r="AXJ22" s="113"/>
      <c r="AXK22" s="113"/>
      <c r="AXL22" s="113"/>
      <c r="AXM22" s="113"/>
      <c r="AXN22" s="113"/>
      <c r="AXO22" s="113"/>
      <c r="AXP22" s="113"/>
      <c r="AXQ22" s="113"/>
      <c r="AXR22" s="113"/>
      <c r="AXS22" s="113"/>
      <c r="AXT22" s="113"/>
      <c r="AXU22" s="113"/>
      <c r="AXV22" s="113"/>
      <c r="AXW22" s="113"/>
      <c r="AXX22" s="113"/>
      <c r="AXY22" s="113"/>
      <c r="AXZ22" s="113"/>
      <c r="AYA22" s="113"/>
      <c r="AYB22" s="113"/>
      <c r="AYC22" s="113"/>
      <c r="AYD22" s="113"/>
      <c r="AYE22" s="113"/>
      <c r="AYF22" s="113"/>
      <c r="AYG22" s="113"/>
      <c r="AYH22" s="113"/>
      <c r="AYI22" s="113"/>
      <c r="AYJ22" s="113"/>
      <c r="AYK22" s="113"/>
      <c r="AYL22" s="113"/>
      <c r="AYM22" s="113"/>
      <c r="AYN22" s="113"/>
      <c r="AYO22" s="113"/>
      <c r="AYP22" s="113"/>
      <c r="AYQ22" s="113"/>
      <c r="AYR22" s="113"/>
      <c r="AYS22" s="113"/>
      <c r="AYT22" s="113"/>
      <c r="AYU22" s="113"/>
      <c r="AYV22" s="113"/>
      <c r="AYW22" s="113"/>
      <c r="AYX22" s="113"/>
      <c r="AYY22" s="113"/>
      <c r="AYZ22" s="113"/>
      <c r="AZA22" s="113"/>
      <c r="AZB22" s="113"/>
      <c r="AZC22" s="113"/>
      <c r="AZD22" s="113"/>
      <c r="AZE22" s="113"/>
      <c r="AZF22" s="113"/>
      <c r="AZG22" s="113"/>
      <c r="AZH22" s="113"/>
      <c r="AZI22" s="113"/>
      <c r="AZJ22" s="113"/>
      <c r="AZK22" s="113"/>
      <c r="AZL22" s="113"/>
      <c r="AZM22" s="113"/>
      <c r="AZN22" s="113"/>
      <c r="AZO22" s="113"/>
      <c r="AZP22" s="113"/>
      <c r="AZQ22" s="113"/>
      <c r="AZR22" s="113"/>
      <c r="AZS22" s="113"/>
      <c r="AZT22" s="113"/>
      <c r="AZU22" s="113"/>
      <c r="AZV22" s="113"/>
      <c r="AZW22" s="113"/>
      <c r="AZX22" s="113"/>
      <c r="AZY22" s="113"/>
      <c r="AZZ22" s="113"/>
      <c r="BAA22" s="113"/>
      <c r="BAB22" s="113"/>
      <c r="BAC22" s="113"/>
      <c r="BAD22" s="113"/>
      <c r="BAE22" s="113"/>
      <c r="BAF22" s="113"/>
      <c r="BAG22" s="113"/>
      <c r="BAH22" s="113"/>
      <c r="BAI22" s="113"/>
      <c r="BAJ22" s="113"/>
      <c r="BAK22" s="113"/>
      <c r="BAL22" s="113"/>
      <c r="BAM22" s="113"/>
      <c r="BAN22" s="113"/>
      <c r="BAO22" s="113"/>
      <c r="BAP22" s="113"/>
      <c r="BAQ22" s="113"/>
      <c r="BAR22" s="113"/>
      <c r="BAS22" s="113"/>
      <c r="BAT22" s="113"/>
      <c r="BAU22" s="113"/>
      <c r="BAV22" s="113"/>
      <c r="BAW22" s="113"/>
      <c r="BAX22" s="113"/>
      <c r="BAY22" s="113"/>
      <c r="BAZ22" s="113"/>
      <c r="BBA22" s="113"/>
      <c r="BBB22" s="113"/>
      <c r="BBC22" s="113"/>
      <c r="BBD22" s="113"/>
      <c r="BBE22" s="113"/>
      <c r="BBF22" s="113"/>
      <c r="BBG22" s="113"/>
      <c r="BBH22" s="113"/>
      <c r="BBI22" s="113"/>
      <c r="BBJ22" s="113"/>
      <c r="BBK22" s="113"/>
      <c r="BBL22" s="113"/>
      <c r="BBM22" s="113"/>
      <c r="BBN22" s="113"/>
      <c r="BBO22" s="113"/>
      <c r="BBP22" s="113"/>
      <c r="BBQ22" s="113"/>
      <c r="BBR22" s="113"/>
      <c r="BBS22" s="113"/>
      <c r="BBT22" s="113"/>
      <c r="BBU22" s="113"/>
      <c r="BBV22" s="113"/>
      <c r="BBW22" s="113"/>
      <c r="BBX22" s="113"/>
      <c r="BBY22" s="113"/>
      <c r="BBZ22" s="113"/>
      <c r="BCA22" s="113"/>
      <c r="BCB22" s="113"/>
      <c r="BCC22" s="113"/>
      <c r="BCD22" s="113"/>
      <c r="BCE22" s="113"/>
      <c r="BCF22" s="113"/>
      <c r="BCG22" s="113"/>
      <c r="BCH22" s="113"/>
      <c r="BCI22" s="113"/>
      <c r="BCJ22" s="113"/>
      <c r="BCK22" s="113"/>
      <c r="BCL22" s="113"/>
      <c r="BCM22" s="113"/>
      <c r="BCN22" s="113"/>
      <c r="BCO22" s="113"/>
      <c r="BCP22" s="113"/>
      <c r="BCQ22" s="113"/>
      <c r="BCR22" s="113"/>
      <c r="BCS22" s="113"/>
      <c r="BCT22" s="113"/>
      <c r="BCU22" s="113"/>
      <c r="BCV22" s="113"/>
      <c r="BCW22" s="113"/>
      <c r="BCX22" s="113"/>
      <c r="BCY22" s="113"/>
      <c r="BCZ22" s="113"/>
      <c r="BDA22" s="113"/>
      <c r="BDB22" s="113"/>
      <c r="BDC22" s="113"/>
      <c r="BDD22" s="113"/>
      <c r="BDE22" s="113"/>
      <c r="BDF22" s="113"/>
      <c r="BDG22" s="113"/>
      <c r="BDH22" s="113"/>
      <c r="BDI22" s="113"/>
      <c r="BDJ22" s="113"/>
      <c r="BDK22" s="113"/>
      <c r="BDL22" s="113"/>
      <c r="BDM22" s="113"/>
      <c r="BDN22" s="113"/>
      <c r="BDO22" s="113"/>
      <c r="BDP22" s="113"/>
      <c r="BDQ22" s="113"/>
      <c r="BDR22" s="113"/>
      <c r="BDS22" s="113"/>
      <c r="BDT22" s="113"/>
      <c r="BDU22" s="113"/>
      <c r="BDV22" s="113"/>
      <c r="BDW22" s="113"/>
      <c r="BDX22" s="113"/>
      <c r="BDY22" s="113"/>
      <c r="BDZ22" s="113"/>
      <c r="BEA22" s="113"/>
      <c r="BEB22" s="113"/>
      <c r="BEC22" s="113"/>
      <c r="BED22" s="113"/>
      <c r="BEE22" s="113"/>
      <c r="BEF22" s="113"/>
      <c r="BEG22" s="113"/>
      <c r="BEH22" s="113"/>
      <c r="BEI22" s="113"/>
      <c r="BEJ22" s="113"/>
      <c r="BEK22" s="113"/>
      <c r="BEL22" s="113"/>
      <c r="BEM22" s="113"/>
      <c r="BEN22" s="113"/>
      <c r="BEO22" s="113"/>
      <c r="BEP22" s="113"/>
      <c r="BEQ22" s="113"/>
      <c r="BER22" s="113"/>
      <c r="BES22" s="113"/>
      <c r="BET22" s="113"/>
      <c r="BEU22" s="113"/>
      <c r="BEV22" s="113"/>
      <c r="BEW22" s="113"/>
      <c r="BEX22" s="113"/>
      <c r="BEY22" s="113"/>
      <c r="BEZ22" s="113"/>
      <c r="BFA22" s="113"/>
      <c r="BFB22" s="113"/>
      <c r="BFC22" s="113"/>
      <c r="BFD22" s="113"/>
      <c r="BFE22" s="113"/>
      <c r="BFF22" s="113"/>
      <c r="BFG22" s="113"/>
      <c r="BFH22" s="113"/>
      <c r="BFI22" s="113"/>
      <c r="BFJ22" s="113"/>
      <c r="BFK22" s="113"/>
      <c r="BFL22" s="113"/>
      <c r="BFM22" s="113"/>
      <c r="BFN22" s="113"/>
      <c r="BFO22" s="113"/>
      <c r="BFP22" s="113"/>
      <c r="BFQ22" s="113"/>
      <c r="BFR22" s="113"/>
      <c r="BFS22" s="113"/>
      <c r="BFT22" s="113"/>
      <c r="BFU22" s="113"/>
      <c r="BFV22" s="113"/>
      <c r="BFW22" s="113"/>
      <c r="BFX22" s="113"/>
      <c r="BFY22" s="113"/>
      <c r="BFZ22" s="113"/>
      <c r="BGA22" s="113"/>
      <c r="BGB22" s="113"/>
      <c r="BGC22" s="113"/>
      <c r="BGD22" s="113"/>
      <c r="BGE22" s="113"/>
      <c r="BGF22" s="113"/>
      <c r="BGG22" s="113"/>
      <c r="BGH22" s="113"/>
      <c r="BGI22" s="113"/>
      <c r="BGJ22" s="113"/>
      <c r="BGK22" s="113"/>
      <c r="BGL22" s="113"/>
      <c r="BGM22" s="113"/>
      <c r="BGN22" s="113"/>
      <c r="BGO22" s="113"/>
      <c r="BGP22" s="113"/>
      <c r="BGQ22" s="113"/>
      <c r="BGR22" s="113"/>
      <c r="BGS22" s="113"/>
      <c r="BGT22" s="113"/>
      <c r="BGU22" s="113"/>
      <c r="BGV22" s="113"/>
      <c r="BGW22" s="113"/>
      <c r="BGX22" s="113"/>
      <c r="BGY22" s="113"/>
      <c r="BGZ22" s="113"/>
      <c r="BHA22" s="113"/>
      <c r="BHB22" s="113"/>
      <c r="BHC22" s="113"/>
      <c r="BHD22" s="113"/>
      <c r="BHE22" s="113"/>
      <c r="BHF22" s="113"/>
      <c r="BHG22" s="113"/>
      <c r="BHH22" s="113"/>
      <c r="BHI22" s="113"/>
      <c r="BHJ22" s="113"/>
      <c r="BHK22" s="113"/>
      <c r="BHL22" s="113"/>
      <c r="BHM22" s="113"/>
      <c r="BHN22" s="113"/>
      <c r="BHO22" s="113"/>
      <c r="BHP22" s="113"/>
      <c r="BHQ22" s="113"/>
      <c r="BHR22" s="113"/>
      <c r="BHS22" s="113"/>
      <c r="BHT22" s="113"/>
      <c r="BHU22" s="113"/>
      <c r="BHV22" s="113"/>
      <c r="BHW22" s="113"/>
      <c r="BHX22" s="113"/>
      <c r="BHY22" s="113"/>
      <c r="BHZ22" s="113"/>
      <c r="BIA22" s="113"/>
      <c r="BIB22" s="113"/>
      <c r="BIC22" s="113"/>
      <c r="BID22" s="113"/>
      <c r="BIE22" s="113"/>
      <c r="BIF22" s="113"/>
      <c r="BIG22" s="113"/>
      <c r="BIH22" s="113"/>
      <c r="BII22" s="113"/>
      <c r="BIJ22" s="113"/>
      <c r="BIK22" s="113"/>
      <c r="BIL22" s="113"/>
      <c r="BIM22" s="113"/>
      <c r="BIN22" s="113"/>
      <c r="BIO22" s="113"/>
      <c r="BIP22" s="113"/>
      <c r="BIQ22" s="113"/>
      <c r="BIR22" s="113"/>
      <c r="BIS22" s="113"/>
      <c r="BIT22" s="113"/>
      <c r="BIU22" s="113"/>
      <c r="BIV22" s="113"/>
      <c r="BIW22" s="113"/>
      <c r="BIX22" s="113"/>
      <c r="BIY22" s="113"/>
      <c r="BIZ22" s="113"/>
      <c r="BJA22" s="113"/>
      <c r="BJB22" s="113"/>
      <c r="BJC22" s="113"/>
      <c r="BJD22" s="113"/>
      <c r="BJE22" s="113"/>
      <c r="BJF22" s="113"/>
      <c r="BJG22" s="113"/>
      <c r="BJH22" s="113"/>
      <c r="BJI22" s="113"/>
      <c r="BJJ22" s="113"/>
      <c r="BJK22" s="113"/>
      <c r="BJL22" s="113"/>
      <c r="BJM22" s="113"/>
      <c r="BJN22" s="113"/>
      <c r="BJO22" s="113"/>
      <c r="BJP22" s="113"/>
      <c r="BJQ22" s="113"/>
      <c r="BJR22" s="113"/>
      <c r="BJS22" s="113"/>
      <c r="BJT22" s="113"/>
      <c r="BJU22" s="113"/>
      <c r="BJV22" s="113"/>
      <c r="BJW22" s="113"/>
      <c r="BJX22" s="113"/>
      <c r="BJY22" s="113"/>
      <c r="BJZ22" s="113"/>
      <c r="BKA22" s="113"/>
      <c r="BKB22" s="113"/>
      <c r="BKC22" s="113"/>
      <c r="BKD22" s="113"/>
      <c r="BKE22" s="113"/>
      <c r="BKF22" s="113"/>
      <c r="BKG22" s="113"/>
      <c r="BKH22" s="113"/>
      <c r="BKI22" s="113"/>
      <c r="BKJ22" s="113"/>
      <c r="BKK22" s="113"/>
      <c r="BKL22" s="113"/>
      <c r="BKM22" s="113"/>
      <c r="BKN22" s="113"/>
      <c r="BKO22" s="113"/>
      <c r="BKP22" s="113"/>
      <c r="BKQ22" s="113"/>
      <c r="BKR22" s="113"/>
      <c r="BKS22" s="113"/>
      <c r="BKT22" s="113"/>
      <c r="BKU22" s="113"/>
      <c r="BKV22" s="113"/>
      <c r="BKW22" s="113"/>
      <c r="BKX22" s="113"/>
      <c r="BKY22" s="113"/>
      <c r="BKZ22" s="113"/>
      <c r="BLA22" s="113"/>
      <c r="BLB22" s="113"/>
      <c r="BLC22" s="113"/>
      <c r="BLD22" s="113"/>
      <c r="BLE22" s="113"/>
      <c r="BLF22" s="113"/>
      <c r="BLG22" s="113"/>
      <c r="BLH22" s="113"/>
      <c r="BLI22" s="113"/>
      <c r="BLJ22" s="113"/>
      <c r="BLK22" s="113"/>
      <c r="BLL22" s="113"/>
      <c r="BLM22" s="113"/>
      <c r="BLN22" s="113"/>
      <c r="BLO22" s="113"/>
      <c r="BLP22" s="114"/>
    </row>
    <row r="23" spans="1:1680" s="115" customFormat="1" ht="63.15" customHeight="1">
      <c r="A23" s="391"/>
      <c r="B23" s="382"/>
      <c r="C23" s="385"/>
      <c r="D23" s="112" t="s">
        <v>483</v>
      </c>
      <c r="E23" s="117">
        <v>0</v>
      </c>
      <c r="F23" s="118">
        <f>[1]Финансирование!G381</f>
        <v>0</v>
      </c>
      <c r="G23" s="108" t="e">
        <f t="shared" si="1"/>
        <v>#DIV/0!</v>
      </c>
      <c r="H23" s="389"/>
      <c r="I23" s="369"/>
      <c r="J23" s="369"/>
      <c r="K23" s="366"/>
      <c r="L23" s="398"/>
      <c r="M23" s="371"/>
      <c r="N23" s="371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  <c r="IW23" s="113"/>
      <c r="IX23" s="113"/>
      <c r="IY23" s="113"/>
      <c r="IZ23" s="113"/>
      <c r="JA23" s="113"/>
      <c r="JB23" s="113"/>
      <c r="JC23" s="113"/>
      <c r="JD23" s="113"/>
      <c r="JE23" s="113"/>
      <c r="JF23" s="113"/>
      <c r="JG23" s="113"/>
      <c r="JH23" s="113"/>
      <c r="JI23" s="113"/>
      <c r="JJ23" s="113"/>
      <c r="JK23" s="113"/>
      <c r="JL23" s="113"/>
      <c r="JM23" s="113"/>
      <c r="JN23" s="113"/>
      <c r="JO23" s="113"/>
      <c r="JP23" s="113"/>
      <c r="JQ23" s="113"/>
      <c r="JR23" s="113"/>
      <c r="JS23" s="113"/>
      <c r="JT23" s="113"/>
      <c r="JU23" s="113"/>
      <c r="JV23" s="113"/>
      <c r="JW23" s="113"/>
      <c r="JX23" s="113"/>
      <c r="JY23" s="113"/>
      <c r="JZ23" s="113"/>
      <c r="KA23" s="113"/>
      <c r="KB23" s="113"/>
      <c r="KC23" s="113"/>
      <c r="KD23" s="113"/>
      <c r="KE23" s="113"/>
      <c r="KF23" s="113"/>
      <c r="KG23" s="113"/>
      <c r="KH23" s="113"/>
      <c r="KI23" s="113"/>
      <c r="KJ23" s="113"/>
      <c r="KK23" s="113"/>
      <c r="KL23" s="113"/>
      <c r="KM23" s="113"/>
      <c r="KN23" s="113"/>
      <c r="KO23" s="113"/>
      <c r="KP23" s="113"/>
      <c r="KQ23" s="113"/>
      <c r="KR23" s="113"/>
      <c r="KS23" s="113"/>
      <c r="KT23" s="113"/>
      <c r="KU23" s="113"/>
      <c r="KV23" s="113"/>
      <c r="KW23" s="113"/>
      <c r="KX23" s="113"/>
      <c r="KY23" s="113"/>
      <c r="KZ23" s="113"/>
      <c r="LA23" s="113"/>
      <c r="LB23" s="113"/>
      <c r="LC23" s="113"/>
      <c r="LD23" s="113"/>
      <c r="LE23" s="113"/>
      <c r="LF23" s="113"/>
      <c r="LG23" s="113"/>
      <c r="LH23" s="113"/>
      <c r="LI23" s="113"/>
      <c r="LJ23" s="113"/>
      <c r="LK23" s="113"/>
      <c r="LL23" s="113"/>
      <c r="LM23" s="113"/>
      <c r="LN23" s="113"/>
      <c r="LO23" s="113"/>
      <c r="LP23" s="113"/>
      <c r="LQ23" s="113"/>
      <c r="LR23" s="113"/>
      <c r="LS23" s="113"/>
      <c r="LT23" s="113"/>
      <c r="LU23" s="113"/>
      <c r="LV23" s="113"/>
      <c r="LW23" s="113"/>
      <c r="LX23" s="113"/>
      <c r="LY23" s="113"/>
      <c r="LZ23" s="113"/>
      <c r="MA23" s="113"/>
      <c r="MB23" s="113"/>
      <c r="MC23" s="113"/>
      <c r="MD23" s="113"/>
      <c r="ME23" s="113"/>
      <c r="MF23" s="113"/>
      <c r="MG23" s="113"/>
      <c r="MH23" s="113"/>
      <c r="MI23" s="113"/>
      <c r="MJ23" s="113"/>
      <c r="MK23" s="113"/>
      <c r="ML23" s="113"/>
      <c r="MM23" s="113"/>
      <c r="MN23" s="113"/>
      <c r="MO23" s="113"/>
      <c r="MP23" s="113"/>
      <c r="MQ23" s="113"/>
      <c r="MR23" s="113"/>
      <c r="MS23" s="113"/>
      <c r="MT23" s="113"/>
      <c r="MU23" s="113"/>
      <c r="MV23" s="113"/>
      <c r="MW23" s="113"/>
      <c r="MX23" s="113"/>
      <c r="MY23" s="113"/>
      <c r="MZ23" s="113"/>
      <c r="NA23" s="113"/>
      <c r="NB23" s="113"/>
      <c r="NC23" s="113"/>
      <c r="ND23" s="113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3"/>
      <c r="NS23" s="113"/>
      <c r="NT23" s="113"/>
      <c r="NU23" s="113"/>
      <c r="NV23" s="113"/>
      <c r="NW23" s="113"/>
      <c r="NX23" s="113"/>
      <c r="NY23" s="113"/>
      <c r="NZ23" s="113"/>
      <c r="OA23" s="113"/>
      <c r="OB23" s="113"/>
      <c r="OC23" s="113"/>
      <c r="OD23" s="113"/>
      <c r="OE23" s="113"/>
      <c r="OF23" s="113"/>
      <c r="OG23" s="113"/>
      <c r="OH23" s="113"/>
      <c r="OI23" s="113"/>
      <c r="OJ23" s="113"/>
      <c r="OK23" s="113"/>
      <c r="OL23" s="113"/>
      <c r="OM23" s="113"/>
      <c r="ON23" s="113"/>
      <c r="OO23" s="113"/>
      <c r="OP23" s="113"/>
      <c r="OQ23" s="113"/>
      <c r="OR23" s="113"/>
      <c r="OS23" s="113"/>
      <c r="OT23" s="113"/>
      <c r="OU23" s="113"/>
      <c r="OV23" s="113"/>
      <c r="OW23" s="113"/>
      <c r="OX23" s="113"/>
      <c r="OY23" s="113"/>
      <c r="OZ23" s="113"/>
      <c r="PA23" s="113"/>
      <c r="PB23" s="113"/>
      <c r="PC23" s="113"/>
      <c r="PD23" s="113"/>
      <c r="PE23" s="113"/>
      <c r="PF23" s="113"/>
      <c r="PG23" s="113"/>
      <c r="PH23" s="113"/>
      <c r="PI23" s="113"/>
      <c r="PJ23" s="113"/>
      <c r="PK23" s="113"/>
      <c r="PL23" s="113"/>
      <c r="PM23" s="113"/>
      <c r="PN23" s="113"/>
      <c r="PO23" s="113"/>
      <c r="PP23" s="113"/>
      <c r="PQ23" s="113"/>
      <c r="PR23" s="113"/>
      <c r="PS23" s="113"/>
      <c r="PT23" s="113"/>
      <c r="PU23" s="113"/>
      <c r="PV23" s="113"/>
      <c r="PW23" s="113"/>
      <c r="PX23" s="113"/>
      <c r="PY23" s="113"/>
      <c r="PZ23" s="113"/>
      <c r="QA23" s="113"/>
      <c r="QB23" s="113"/>
      <c r="QC23" s="113"/>
      <c r="QD23" s="113"/>
      <c r="QE23" s="113"/>
      <c r="QF23" s="113"/>
      <c r="QG23" s="113"/>
      <c r="QH23" s="113"/>
      <c r="QI23" s="113"/>
      <c r="QJ23" s="113"/>
      <c r="QK23" s="113"/>
      <c r="QL23" s="113"/>
      <c r="QM23" s="113"/>
      <c r="QN23" s="113"/>
      <c r="QO23" s="113"/>
      <c r="QP23" s="113"/>
      <c r="QQ23" s="113"/>
      <c r="QR23" s="113"/>
      <c r="QS23" s="113"/>
      <c r="QT23" s="113"/>
      <c r="QU23" s="113"/>
      <c r="QV23" s="113"/>
      <c r="QW23" s="113"/>
      <c r="QX23" s="113"/>
      <c r="QY23" s="113"/>
      <c r="QZ23" s="113"/>
      <c r="RA23" s="113"/>
      <c r="RB23" s="113"/>
      <c r="RC23" s="113"/>
      <c r="RD23" s="113"/>
      <c r="RE23" s="113"/>
      <c r="RF23" s="113"/>
      <c r="RG23" s="113"/>
      <c r="RH23" s="113"/>
      <c r="RI23" s="113"/>
      <c r="RJ23" s="113"/>
      <c r="RK23" s="113"/>
      <c r="RL23" s="113"/>
      <c r="RM23" s="113"/>
      <c r="RN23" s="113"/>
      <c r="RO23" s="113"/>
      <c r="RP23" s="113"/>
      <c r="RQ23" s="113"/>
      <c r="RR23" s="113"/>
      <c r="RS23" s="113"/>
      <c r="RT23" s="113"/>
      <c r="RU23" s="113"/>
      <c r="RV23" s="113"/>
      <c r="RW23" s="113"/>
      <c r="RX23" s="113"/>
      <c r="RY23" s="113"/>
      <c r="RZ23" s="113"/>
      <c r="SA23" s="113"/>
      <c r="SB23" s="113"/>
      <c r="SC23" s="113"/>
      <c r="SD23" s="113"/>
      <c r="SE23" s="113"/>
      <c r="SF23" s="113"/>
      <c r="SG23" s="113"/>
      <c r="SH23" s="113"/>
      <c r="SI23" s="113"/>
      <c r="SJ23" s="113"/>
      <c r="SK23" s="113"/>
      <c r="SL23" s="113"/>
      <c r="SM23" s="113"/>
      <c r="SN23" s="113"/>
      <c r="SO23" s="113"/>
      <c r="SP23" s="113"/>
      <c r="SQ23" s="113"/>
      <c r="SR23" s="113"/>
      <c r="SS23" s="113"/>
      <c r="ST23" s="113"/>
      <c r="SU23" s="113"/>
      <c r="SV23" s="113"/>
      <c r="SW23" s="113"/>
      <c r="SX23" s="113"/>
      <c r="SY23" s="113"/>
      <c r="SZ23" s="113"/>
      <c r="TA23" s="113"/>
      <c r="TB23" s="113"/>
      <c r="TC23" s="113"/>
      <c r="TD23" s="113"/>
      <c r="TE23" s="113"/>
      <c r="TF23" s="113"/>
      <c r="TG23" s="113"/>
      <c r="TH23" s="113"/>
      <c r="TI23" s="113"/>
      <c r="TJ23" s="113"/>
      <c r="TK23" s="113"/>
      <c r="TL23" s="113"/>
      <c r="TM23" s="113"/>
      <c r="TN23" s="113"/>
      <c r="TO23" s="113"/>
      <c r="TP23" s="113"/>
      <c r="TQ23" s="113"/>
      <c r="TR23" s="113"/>
      <c r="TS23" s="113"/>
      <c r="TT23" s="113"/>
      <c r="TU23" s="113"/>
      <c r="TV23" s="113"/>
      <c r="TW23" s="113"/>
      <c r="TX23" s="113"/>
      <c r="TY23" s="113"/>
      <c r="TZ23" s="113"/>
      <c r="UA23" s="113"/>
      <c r="UB23" s="113"/>
      <c r="UC23" s="113"/>
      <c r="UD23" s="113"/>
      <c r="UE23" s="113"/>
      <c r="UF23" s="113"/>
      <c r="UG23" s="113"/>
      <c r="UH23" s="113"/>
      <c r="UI23" s="113"/>
      <c r="UJ23" s="113"/>
      <c r="UK23" s="113"/>
      <c r="UL23" s="113"/>
      <c r="UM23" s="113"/>
      <c r="UN23" s="113"/>
      <c r="UO23" s="113"/>
      <c r="UP23" s="113"/>
      <c r="UQ23" s="113"/>
      <c r="UR23" s="113"/>
      <c r="US23" s="113"/>
      <c r="UT23" s="113"/>
      <c r="UU23" s="113"/>
      <c r="UV23" s="113"/>
      <c r="UW23" s="113"/>
      <c r="UX23" s="113"/>
      <c r="UY23" s="113"/>
      <c r="UZ23" s="113"/>
      <c r="VA23" s="113"/>
      <c r="VB23" s="113"/>
      <c r="VC23" s="113"/>
      <c r="VD23" s="113"/>
      <c r="VE23" s="113"/>
      <c r="VF23" s="113"/>
      <c r="VG23" s="113"/>
      <c r="VH23" s="113"/>
      <c r="VI23" s="113"/>
      <c r="VJ23" s="113"/>
      <c r="VK23" s="113"/>
      <c r="VL23" s="113"/>
      <c r="VM23" s="113"/>
      <c r="VN23" s="113"/>
      <c r="VO23" s="113"/>
      <c r="VP23" s="113"/>
      <c r="VQ23" s="113"/>
      <c r="VR23" s="113"/>
      <c r="VS23" s="113"/>
      <c r="VT23" s="113"/>
      <c r="VU23" s="113"/>
      <c r="VV23" s="113"/>
      <c r="VW23" s="113"/>
      <c r="VX23" s="113"/>
      <c r="VY23" s="113"/>
      <c r="VZ23" s="113"/>
      <c r="WA23" s="113"/>
      <c r="WB23" s="113"/>
      <c r="WC23" s="113"/>
      <c r="WD23" s="113"/>
      <c r="WE23" s="113"/>
      <c r="WF23" s="113"/>
      <c r="WG23" s="113"/>
      <c r="WH23" s="113"/>
      <c r="WI23" s="113"/>
      <c r="WJ23" s="113"/>
      <c r="WK23" s="113"/>
      <c r="WL23" s="113"/>
      <c r="WM23" s="113"/>
      <c r="WN23" s="113"/>
      <c r="WO23" s="113"/>
      <c r="WP23" s="113"/>
      <c r="WQ23" s="113"/>
      <c r="WR23" s="113"/>
      <c r="WS23" s="113"/>
      <c r="WT23" s="113"/>
      <c r="WU23" s="113"/>
      <c r="WV23" s="113"/>
      <c r="WW23" s="113"/>
      <c r="WX23" s="113"/>
      <c r="WY23" s="113"/>
      <c r="WZ23" s="113"/>
      <c r="XA23" s="113"/>
      <c r="XB23" s="113"/>
      <c r="XC23" s="113"/>
      <c r="XD23" s="113"/>
      <c r="XE23" s="113"/>
      <c r="XF23" s="113"/>
      <c r="XG23" s="113"/>
      <c r="XH23" s="113"/>
      <c r="XI23" s="113"/>
      <c r="XJ23" s="113"/>
      <c r="XK23" s="113"/>
      <c r="XL23" s="113"/>
      <c r="XM23" s="113"/>
      <c r="XN23" s="113"/>
      <c r="XO23" s="113"/>
      <c r="XP23" s="113"/>
      <c r="XQ23" s="113"/>
      <c r="XR23" s="113"/>
      <c r="XS23" s="113"/>
      <c r="XT23" s="113"/>
      <c r="XU23" s="113"/>
      <c r="XV23" s="113"/>
      <c r="XW23" s="113"/>
      <c r="XX23" s="113"/>
      <c r="XY23" s="113"/>
      <c r="XZ23" s="113"/>
      <c r="YA23" s="113"/>
      <c r="YB23" s="113"/>
      <c r="YC23" s="113"/>
      <c r="YD23" s="113"/>
      <c r="YE23" s="113"/>
      <c r="YF23" s="113"/>
      <c r="YG23" s="113"/>
      <c r="YH23" s="113"/>
      <c r="YI23" s="113"/>
      <c r="YJ23" s="113"/>
      <c r="YK23" s="113"/>
      <c r="YL23" s="113"/>
      <c r="YM23" s="113"/>
      <c r="YN23" s="113"/>
      <c r="YO23" s="113"/>
      <c r="YP23" s="113"/>
      <c r="YQ23" s="113"/>
      <c r="YR23" s="113"/>
      <c r="YS23" s="113"/>
      <c r="YT23" s="113"/>
      <c r="YU23" s="113"/>
      <c r="YV23" s="113"/>
      <c r="YW23" s="113"/>
      <c r="YX23" s="113"/>
      <c r="YY23" s="113"/>
      <c r="YZ23" s="113"/>
      <c r="ZA23" s="113"/>
      <c r="ZB23" s="113"/>
      <c r="ZC23" s="113"/>
      <c r="ZD23" s="113"/>
      <c r="ZE23" s="113"/>
      <c r="ZF23" s="113"/>
      <c r="ZG23" s="113"/>
      <c r="ZH23" s="113"/>
      <c r="ZI23" s="113"/>
      <c r="ZJ23" s="113"/>
      <c r="ZK23" s="113"/>
      <c r="ZL23" s="113"/>
      <c r="ZM23" s="113"/>
      <c r="ZN23" s="113"/>
      <c r="ZO23" s="113"/>
      <c r="ZP23" s="113"/>
      <c r="ZQ23" s="113"/>
      <c r="ZR23" s="113"/>
      <c r="ZS23" s="113"/>
      <c r="ZT23" s="113"/>
      <c r="ZU23" s="113"/>
      <c r="ZV23" s="113"/>
      <c r="ZW23" s="113"/>
      <c r="ZX23" s="113"/>
      <c r="ZY23" s="113"/>
      <c r="ZZ23" s="113"/>
      <c r="AAA23" s="113"/>
      <c r="AAB23" s="113"/>
      <c r="AAC23" s="113"/>
      <c r="AAD23" s="113"/>
      <c r="AAE23" s="113"/>
      <c r="AAF23" s="113"/>
      <c r="AAG23" s="113"/>
      <c r="AAH23" s="113"/>
      <c r="AAI23" s="113"/>
      <c r="AAJ23" s="113"/>
      <c r="AAK23" s="113"/>
      <c r="AAL23" s="113"/>
      <c r="AAM23" s="113"/>
      <c r="AAN23" s="113"/>
      <c r="AAO23" s="113"/>
      <c r="AAP23" s="113"/>
      <c r="AAQ23" s="113"/>
      <c r="AAR23" s="113"/>
      <c r="AAS23" s="113"/>
      <c r="AAT23" s="113"/>
      <c r="AAU23" s="113"/>
      <c r="AAV23" s="113"/>
      <c r="AAW23" s="113"/>
      <c r="AAX23" s="113"/>
      <c r="AAY23" s="113"/>
      <c r="AAZ23" s="113"/>
      <c r="ABA23" s="113"/>
      <c r="ABB23" s="113"/>
      <c r="ABC23" s="113"/>
      <c r="ABD23" s="113"/>
      <c r="ABE23" s="113"/>
      <c r="ABF23" s="113"/>
      <c r="ABG23" s="113"/>
      <c r="ABH23" s="113"/>
      <c r="ABI23" s="113"/>
      <c r="ABJ23" s="113"/>
      <c r="ABK23" s="113"/>
      <c r="ABL23" s="113"/>
      <c r="ABM23" s="113"/>
      <c r="ABN23" s="113"/>
      <c r="ABO23" s="113"/>
      <c r="ABP23" s="113"/>
      <c r="ABQ23" s="113"/>
      <c r="ABR23" s="113"/>
      <c r="ABS23" s="113"/>
      <c r="ABT23" s="113"/>
      <c r="ABU23" s="113"/>
      <c r="ABV23" s="113"/>
      <c r="ABW23" s="113"/>
      <c r="ABX23" s="113"/>
      <c r="ABY23" s="113"/>
      <c r="ABZ23" s="113"/>
      <c r="ACA23" s="113"/>
      <c r="ACB23" s="113"/>
      <c r="ACC23" s="113"/>
      <c r="ACD23" s="113"/>
      <c r="ACE23" s="113"/>
      <c r="ACF23" s="113"/>
      <c r="ACG23" s="113"/>
      <c r="ACH23" s="113"/>
      <c r="ACI23" s="113"/>
      <c r="ACJ23" s="113"/>
      <c r="ACK23" s="113"/>
      <c r="ACL23" s="113"/>
      <c r="ACM23" s="113"/>
      <c r="ACN23" s="113"/>
      <c r="ACO23" s="113"/>
      <c r="ACP23" s="113"/>
      <c r="ACQ23" s="113"/>
      <c r="ACR23" s="113"/>
      <c r="ACS23" s="113"/>
      <c r="ACT23" s="113"/>
      <c r="ACU23" s="113"/>
      <c r="ACV23" s="113"/>
      <c r="ACW23" s="113"/>
      <c r="ACX23" s="113"/>
      <c r="ACY23" s="113"/>
      <c r="ACZ23" s="113"/>
      <c r="ADA23" s="113"/>
      <c r="ADB23" s="113"/>
      <c r="ADC23" s="113"/>
      <c r="ADD23" s="113"/>
      <c r="ADE23" s="113"/>
      <c r="ADF23" s="113"/>
      <c r="ADG23" s="113"/>
      <c r="ADH23" s="113"/>
      <c r="ADI23" s="113"/>
      <c r="ADJ23" s="113"/>
      <c r="ADK23" s="113"/>
      <c r="ADL23" s="113"/>
      <c r="ADM23" s="113"/>
      <c r="ADN23" s="113"/>
      <c r="ADO23" s="113"/>
      <c r="ADP23" s="113"/>
      <c r="ADQ23" s="113"/>
      <c r="ADR23" s="113"/>
      <c r="ADS23" s="113"/>
      <c r="ADT23" s="113"/>
      <c r="ADU23" s="113"/>
      <c r="ADV23" s="113"/>
      <c r="ADW23" s="113"/>
      <c r="ADX23" s="113"/>
      <c r="ADY23" s="113"/>
      <c r="ADZ23" s="113"/>
      <c r="AEA23" s="113"/>
      <c r="AEB23" s="113"/>
      <c r="AEC23" s="113"/>
      <c r="AED23" s="113"/>
      <c r="AEE23" s="113"/>
      <c r="AEF23" s="113"/>
      <c r="AEG23" s="113"/>
      <c r="AEH23" s="113"/>
      <c r="AEI23" s="113"/>
      <c r="AEJ23" s="113"/>
      <c r="AEK23" s="113"/>
      <c r="AEL23" s="113"/>
      <c r="AEM23" s="113"/>
      <c r="AEN23" s="113"/>
      <c r="AEO23" s="113"/>
      <c r="AEP23" s="113"/>
      <c r="AEQ23" s="113"/>
      <c r="AER23" s="113"/>
      <c r="AES23" s="113"/>
      <c r="AET23" s="113"/>
      <c r="AEU23" s="113"/>
      <c r="AEV23" s="113"/>
      <c r="AEW23" s="113"/>
      <c r="AEX23" s="113"/>
      <c r="AEY23" s="113"/>
      <c r="AEZ23" s="113"/>
      <c r="AFA23" s="113"/>
      <c r="AFB23" s="113"/>
      <c r="AFC23" s="113"/>
      <c r="AFD23" s="113"/>
      <c r="AFE23" s="113"/>
      <c r="AFF23" s="113"/>
      <c r="AFG23" s="113"/>
      <c r="AFH23" s="113"/>
      <c r="AFI23" s="113"/>
      <c r="AFJ23" s="113"/>
      <c r="AFK23" s="113"/>
      <c r="AFL23" s="113"/>
      <c r="AFM23" s="113"/>
      <c r="AFN23" s="113"/>
      <c r="AFO23" s="113"/>
      <c r="AFP23" s="113"/>
      <c r="AFQ23" s="113"/>
      <c r="AFR23" s="113"/>
      <c r="AFS23" s="113"/>
      <c r="AFT23" s="113"/>
      <c r="AFU23" s="113"/>
      <c r="AFV23" s="113"/>
      <c r="AFW23" s="113"/>
      <c r="AFX23" s="113"/>
      <c r="AFY23" s="113"/>
      <c r="AFZ23" s="113"/>
      <c r="AGA23" s="113"/>
      <c r="AGB23" s="113"/>
      <c r="AGC23" s="113"/>
      <c r="AGD23" s="113"/>
      <c r="AGE23" s="113"/>
      <c r="AGF23" s="113"/>
      <c r="AGG23" s="113"/>
      <c r="AGH23" s="113"/>
      <c r="AGI23" s="113"/>
      <c r="AGJ23" s="113"/>
      <c r="AGK23" s="113"/>
      <c r="AGL23" s="113"/>
      <c r="AGM23" s="113"/>
      <c r="AGN23" s="113"/>
      <c r="AGO23" s="113"/>
      <c r="AGP23" s="113"/>
      <c r="AGQ23" s="113"/>
      <c r="AGR23" s="113"/>
      <c r="AGS23" s="113"/>
      <c r="AGT23" s="113"/>
      <c r="AGU23" s="113"/>
      <c r="AGV23" s="113"/>
      <c r="AGW23" s="113"/>
      <c r="AGX23" s="113"/>
      <c r="AGY23" s="113"/>
      <c r="AGZ23" s="113"/>
      <c r="AHA23" s="113"/>
      <c r="AHB23" s="113"/>
      <c r="AHC23" s="113"/>
      <c r="AHD23" s="113"/>
      <c r="AHE23" s="113"/>
      <c r="AHF23" s="113"/>
      <c r="AHG23" s="113"/>
      <c r="AHH23" s="113"/>
      <c r="AHI23" s="113"/>
      <c r="AHJ23" s="113"/>
      <c r="AHK23" s="113"/>
      <c r="AHL23" s="113"/>
      <c r="AHM23" s="113"/>
      <c r="AHN23" s="113"/>
      <c r="AHO23" s="113"/>
      <c r="AHP23" s="113"/>
      <c r="AHQ23" s="113"/>
      <c r="AHR23" s="113"/>
      <c r="AHS23" s="113"/>
      <c r="AHT23" s="113"/>
      <c r="AHU23" s="113"/>
      <c r="AHV23" s="113"/>
      <c r="AHW23" s="113"/>
      <c r="AHX23" s="113"/>
      <c r="AHY23" s="113"/>
      <c r="AHZ23" s="113"/>
      <c r="AIA23" s="113"/>
      <c r="AIB23" s="113"/>
      <c r="AIC23" s="113"/>
      <c r="AID23" s="113"/>
      <c r="AIE23" s="113"/>
      <c r="AIF23" s="113"/>
      <c r="AIG23" s="113"/>
      <c r="AIH23" s="113"/>
      <c r="AII23" s="113"/>
      <c r="AIJ23" s="113"/>
      <c r="AIK23" s="113"/>
      <c r="AIL23" s="113"/>
      <c r="AIM23" s="113"/>
      <c r="AIN23" s="113"/>
      <c r="AIO23" s="113"/>
      <c r="AIP23" s="113"/>
      <c r="AIQ23" s="113"/>
      <c r="AIR23" s="113"/>
      <c r="AIS23" s="113"/>
      <c r="AIT23" s="113"/>
      <c r="AIU23" s="113"/>
      <c r="AIV23" s="113"/>
      <c r="AIW23" s="113"/>
      <c r="AIX23" s="113"/>
      <c r="AIY23" s="113"/>
      <c r="AIZ23" s="113"/>
      <c r="AJA23" s="113"/>
      <c r="AJB23" s="113"/>
      <c r="AJC23" s="113"/>
      <c r="AJD23" s="113"/>
      <c r="AJE23" s="113"/>
      <c r="AJF23" s="113"/>
      <c r="AJG23" s="113"/>
      <c r="AJH23" s="113"/>
      <c r="AJI23" s="113"/>
      <c r="AJJ23" s="113"/>
      <c r="AJK23" s="113"/>
      <c r="AJL23" s="113"/>
      <c r="AJM23" s="113"/>
      <c r="AJN23" s="113"/>
      <c r="AJO23" s="113"/>
      <c r="AJP23" s="113"/>
      <c r="AJQ23" s="113"/>
      <c r="AJR23" s="113"/>
      <c r="AJS23" s="113"/>
      <c r="AJT23" s="113"/>
      <c r="AJU23" s="113"/>
      <c r="AJV23" s="113"/>
      <c r="AJW23" s="113"/>
      <c r="AJX23" s="113"/>
      <c r="AJY23" s="113"/>
      <c r="AJZ23" s="113"/>
      <c r="AKA23" s="113"/>
      <c r="AKB23" s="113"/>
      <c r="AKC23" s="113"/>
      <c r="AKD23" s="113"/>
      <c r="AKE23" s="113"/>
      <c r="AKF23" s="113"/>
      <c r="AKG23" s="113"/>
      <c r="AKH23" s="113"/>
      <c r="AKI23" s="113"/>
      <c r="AKJ23" s="113"/>
      <c r="AKK23" s="113"/>
      <c r="AKL23" s="113"/>
      <c r="AKM23" s="113"/>
      <c r="AKN23" s="113"/>
      <c r="AKO23" s="113"/>
      <c r="AKP23" s="113"/>
      <c r="AKQ23" s="113"/>
      <c r="AKR23" s="113"/>
      <c r="AKS23" s="113"/>
      <c r="AKT23" s="113"/>
      <c r="AKU23" s="113"/>
      <c r="AKV23" s="113"/>
      <c r="AKW23" s="113"/>
      <c r="AKX23" s="113"/>
      <c r="AKY23" s="113"/>
      <c r="AKZ23" s="113"/>
      <c r="ALA23" s="113"/>
      <c r="ALB23" s="113"/>
      <c r="ALC23" s="113"/>
      <c r="ALD23" s="113"/>
      <c r="ALE23" s="113"/>
      <c r="ALF23" s="113"/>
      <c r="ALG23" s="113"/>
      <c r="ALH23" s="113"/>
      <c r="ALI23" s="113"/>
      <c r="ALJ23" s="113"/>
      <c r="ALK23" s="113"/>
      <c r="ALL23" s="113"/>
      <c r="ALM23" s="113"/>
      <c r="ALN23" s="113"/>
      <c r="ALO23" s="113"/>
      <c r="ALP23" s="113"/>
      <c r="ALQ23" s="113"/>
      <c r="ALR23" s="113"/>
      <c r="ALS23" s="113"/>
      <c r="ALT23" s="113"/>
      <c r="ALU23" s="113"/>
      <c r="ALV23" s="113"/>
      <c r="ALW23" s="113"/>
      <c r="ALX23" s="113"/>
      <c r="ALY23" s="113"/>
      <c r="ALZ23" s="113"/>
      <c r="AMA23" s="113"/>
      <c r="AMB23" s="113"/>
      <c r="AMC23" s="113"/>
      <c r="AMD23" s="113"/>
      <c r="AME23" s="113"/>
      <c r="AMF23" s="113"/>
      <c r="AMG23" s="113"/>
      <c r="AMH23" s="113"/>
      <c r="AMI23" s="113"/>
      <c r="AMJ23" s="113"/>
      <c r="AMK23" s="113"/>
      <c r="AML23" s="113"/>
      <c r="AMM23" s="113"/>
      <c r="AMN23" s="113"/>
      <c r="AMO23" s="113"/>
      <c r="AMP23" s="113"/>
      <c r="AMQ23" s="113"/>
      <c r="AMR23" s="113"/>
      <c r="AMS23" s="113"/>
      <c r="AMT23" s="113"/>
      <c r="AMU23" s="113"/>
      <c r="AMV23" s="113"/>
      <c r="AMW23" s="113"/>
      <c r="AMX23" s="113"/>
      <c r="AMY23" s="113"/>
      <c r="AMZ23" s="113"/>
      <c r="ANA23" s="113"/>
      <c r="ANB23" s="113"/>
      <c r="ANC23" s="113"/>
      <c r="AND23" s="113"/>
      <c r="ANE23" s="113"/>
      <c r="ANF23" s="113"/>
      <c r="ANG23" s="113"/>
      <c r="ANH23" s="113"/>
      <c r="ANI23" s="113"/>
      <c r="ANJ23" s="113"/>
      <c r="ANK23" s="113"/>
      <c r="ANL23" s="113"/>
      <c r="ANM23" s="113"/>
      <c r="ANN23" s="113"/>
      <c r="ANO23" s="113"/>
      <c r="ANP23" s="113"/>
      <c r="ANQ23" s="113"/>
      <c r="ANR23" s="113"/>
      <c r="ANS23" s="113"/>
      <c r="ANT23" s="113"/>
      <c r="ANU23" s="113"/>
      <c r="ANV23" s="113"/>
      <c r="ANW23" s="113"/>
      <c r="ANX23" s="113"/>
      <c r="ANY23" s="113"/>
      <c r="ANZ23" s="113"/>
      <c r="AOA23" s="113"/>
      <c r="AOB23" s="113"/>
      <c r="AOC23" s="113"/>
      <c r="AOD23" s="113"/>
      <c r="AOE23" s="113"/>
      <c r="AOF23" s="113"/>
      <c r="AOG23" s="113"/>
      <c r="AOH23" s="113"/>
      <c r="AOI23" s="113"/>
      <c r="AOJ23" s="113"/>
      <c r="AOK23" s="113"/>
      <c r="AOL23" s="113"/>
      <c r="AOM23" s="113"/>
      <c r="AON23" s="113"/>
      <c r="AOO23" s="113"/>
      <c r="AOP23" s="113"/>
      <c r="AOQ23" s="113"/>
      <c r="AOR23" s="113"/>
      <c r="AOS23" s="113"/>
      <c r="AOT23" s="113"/>
      <c r="AOU23" s="113"/>
      <c r="AOV23" s="113"/>
      <c r="AOW23" s="113"/>
      <c r="AOX23" s="113"/>
      <c r="AOY23" s="113"/>
      <c r="AOZ23" s="113"/>
      <c r="APA23" s="113"/>
      <c r="APB23" s="113"/>
      <c r="APC23" s="113"/>
      <c r="APD23" s="113"/>
      <c r="APE23" s="113"/>
      <c r="APF23" s="113"/>
      <c r="APG23" s="113"/>
      <c r="APH23" s="113"/>
      <c r="API23" s="113"/>
      <c r="APJ23" s="113"/>
      <c r="APK23" s="113"/>
      <c r="APL23" s="113"/>
      <c r="APM23" s="113"/>
      <c r="APN23" s="113"/>
      <c r="APO23" s="113"/>
      <c r="APP23" s="113"/>
      <c r="APQ23" s="113"/>
      <c r="APR23" s="113"/>
      <c r="APS23" s="113"/>
      <c r="APT23" s="113"/>
      <c r="APU23" s="113"/>
      <c r="APV23" s="113"/>
      <c r="APW23" s="113"/>
      <c r="APX23" s="113"/>
      <c r="APY23" s="113"/>
      <c r="APZ23" s="113"/>
      <c r="AQA23" s="113"/>
      <c r="AQB23" s="113"/>
      <c r="AQC23" s="113"/>
      <c r="AQD23" s="113"/>
      <c r="AQE23" s="113"/>
      <c r="AQF23" s="113"/>
      <c r="AQG23" s="113"/>
      <c r="AQH23" s="113"/>
      <c r="AQI23" s="113"/>
      <c r="AQJ23" s="113"/>
      <c r="AQK23" s="113"/>
      <c r="AQL23" s="113"/>
      <c r="AQM23" s="113"/>
      <c r="AQN23" s="113"/>
      <c r="AQO23" s="113"/>
      <c r="AQP23" s="113"/>
      <c r="AQQ23" s="113"/>
      <c r="AQR23" s="113"/>
      <c r="AQS23" s="113"/>
      <c r="AQT23" s="113"/>
      <c r="AQU23" s="113"/>
      <c r="AQV23" s="113"/>
      <c r="AQW23" s="113"/>
      <c r="AQX23" s="113"/>
      <c r="AQY23" s="113"/>
      <c r="AQZ23" s="113"/>
      <c r="ARA23" s="113"/>
      <c r="ARB23" s="113"/>
      <c r="ARC23" s="113"/>
      <c r="ARD23" s="113"/>
      <c r="ARE23" s="113"/>
      <c r="ARF23" s="113"/>
      <c r="ARG23" s="113"/>
      <c r="ARH23" s="113"/>
      <c r="ARI23" s="113"/>
      <c r="ARJ23" s="113"/>
      <c r="ARK23" s="113"/>
      <c r="ARL23" s="113"/>
      <c r="ARM23" s="113"/>
      <c r="ARN23" s="113"/>
      <c r="ARO23" s="113"/>
      <c r="ARP23" s="113"/>
      <c r="ARQ23" s="113"/>
      <c r="ARR23" s="113"/>
      <c r="ARS23" s="113"/>
      <c r="ART23" s="113"/>
      <c r="ARU23" s="113"/>
      <c r="ARV23" s="113"/>
      <c r="ARW23" s="113"/>
      <c r="ARX23" s="113"/>
      <c r="ARY23" s="113"/>
      <c r="ARZ23" s="113"/>
      <c r="ASA23" s="113"/>
      <c r="ASB23" s="113"/>
      <c r="ASC23" s="113"/>
      <c r="ASD23" s="113"/>
      <c r="ASE23" s="113"/>
      <c r="ASF23" s="113"/>
      <c r="ASG23" s="113"/>
      <c r="ASH23" s="113"/>
      <c r="ASI23" s="113"/>
      <c r="ASJ23" s="113"/>
      <c r="ASK23" s="113"/>
      <c r="ASL23" s="113"/>
      <c r="ASM23" s="113"/>
      <c r="ASN23" s="113"/>
      <c r="ASO23" s="113"/>
      <c r="ASP23" s="113"/>
      <c r="ASQ23" s="113"/>
      <c r="ASR23" s="113"/>
      <c r="ASS23" s="113"/>
      <c r="AST23" s="113"/>
      <c r="ASU23" s="113"/>
      <c r="ASV23" s="113"/>
      <c r="ASW23" s="113"/>
      <c r="ASX23" s="113"/>
      <c r="ASY23" s="113"/>
      <c r="ASZ23" s="113"/>
      <c r="ATA23" s="113"/>
      <c r="ATB23" s="113"/>
      <c r="ATC23" s="113"/>
      <c r="ATD23" s="113"/>
      <c r="ATE23" s="113"/>
      <c r="ATF23" s="113"/>
      <c r="ATG23" s="113"/>
      <c r="ATH23" s="113"/>
      <c r="ATI23" s="113"/>
      <c r="ATJ23" s="113"/>
      <c r="ATK23" s="113"/>
      <c r="ATL23" s="113"/>
      <c r="ATM23" s="113"/>
      <c r="ATN23" s="113"/>
      <c r="ATO23" s="113"/>
      <c r="ATP23" s="113"/>
      <c r="ATQ23" s="113"/>
      <c r="ATR23" s="113"/>
      <c r="ATS23" s="113"/>
      <c r="ATT23" s="113"/>
      <c r="ATU23" s="113"/>
      <c r="ATV23" s="113"/>
      <c r="ATW23" s="113"/>
      <c r="ATX23" s="113"/>
      <c r="ATY23" s="113"/>
      <c r="ATZ23" s="113"/>
      <c r="AUA23" s="113"/>
      <c r="AUB23" s="113"/>
      <c r="AUC23" s="113"/>
      <c r="AUD23" s="113"/>
      <c r="AUE23" s="113"/>
      <c r="AUF23" s="113"/>
      <c r="AUG23" s="113"/>
      <c r="AUH23" s="113"/>
      <c r="AUI23" s="113"/>
      <c r="AUJ23" s="113"/>
      <c r="AUK23" s="113"/>
      <c r="AUL23" s="113"/>
      <c r="AUM23" s="113"/>
      <c r="AUN23" s="113"/>
      <c r="AUO23" s="113"/>
      <c r="AUP23" s="113"/>
      <c r="AUQ23" s="113"/>
      <c r="AUR23" s="113"/>
      <c r="AUS23" s="113"/>
      <c r="AUT23" s="113"/>
      <c r="AUU23" s="113"/>
      <c r="AUV23" s="113"/>
      <c r="AUW23" s="113"/>
      <c r="AUX23" s="113"/>
      <c r="AUY23" s="113"/>
      <c r="AUZ23" s="113"/>
      <c r="AVA23" s="113"/>
      <c r="AVB23" s="113"/>
      <c r="AVC23" s="113"/>
      <c r="AVD23" s="113"/>
      <c r="AVE23" s="113"/>
      <c r="AVF23" s="113"/>
      <c r="AVG23" s="113"/>
      <c r="AVH23" s="113"/>
      <c r="AVI23" s="113"/>
      <c r="AVJ23" s="113"/>
      <c r="AVK23" s="113"/>
      <c r="AVL23" s="113"/>
      <c r="AVM23" s="113"/>
      <c r="AVN23" s="113"/>
      <c r="AVO23" s="113"/>
      <c r="AVP23" s="113"/>
      <c r="AVQ23" s="113"/>
      <c r="AVR23" s="113"/>
      <c r="AVS23" s="113"/>
      <c r="AVT23" s="113"/>
      <c r="AVU23" s="113"/>
      <c r="AVV23" s="113"/>
      <c r="AVW23" s="113"/>
      <c r="AVX23" s="113"/>
      <c r="AVY23" s="113"/>
      <c r="AVZ23" s="113"/>
      <c r="AWA23" s="113"/>
      <c r="AWB23" s="113"/>
      <c r="AWC23" s="113"/>
      <c r="AWD23" s="113"/>
      <c r="AWE23" s="113"/>
      <c r="AWF23" s="113"/>
      <c r="AWG23" s="113"/>
      <c r="AWH23" s="113"/>
      <c r="AWI23" s="113"/>
      <c r="AWJ23" s="113"/>
      <c r="AWK23" s="113"/>
      <c r="AWL23" s="113"/>
      <c r="AWM23" s="113"/>
      <c r="AWN23" s="113"/>
      <c r="AWO23" s="113"/>
      <c r="AWP23" s="113"/>
      <c r="AWQ23" s="113"/>
      <c r="AWR23" s="113"/>
      <c r="AWS23" s="113"/>
      <c r="AWT23" s="113"/>
      <c r="AWU23" s="113"/>
      <c r="AWV23" s="113"/>
      <c r="AWW23" s="113"/>
      <c r="AWX23" s="113"/>
      <c r="AWY23" s="113"/>
      <c r="AWZ23" s="113"/>
      <c r="AXA23" s="113"/>
      <c r="AXB23" s="113"/>
      <c r="AXC23" s="113"/>
      <c r="AXD23" s="113"/>
      <c r="AXE23" s="113"/>
      <c r="AXF23" s="113"/>
      <c r="AXG23" s="113"/>
      <c r="AXH23" s="113"/>
      <c r="AXI23" s="113"/>
      <c r="AXJ23" s="113"/>
      <c r="AXK23" s="113"/>
      <c r="AXL23" s="113"/>
      <c r="AXM23" s="113"/>
      <c r="AXN23" s="113"/>
      <c r="AXO23" s="113"/>
      <c r="AXP23" s="113"/>
      <c r="AXQ23" s="113"/>
      <c r="AXR23" s="113"/>
      <c r="AXS23" s="113"/>
      <c r="AXT23" s="113"/>
      <c r="AXU23" s="113"/>
      <c r="AXV23" s="113"/>
      <c r="AXW23" s="113"/>
      <c r="AXX23" s="113"/>
      <c r="AXY23" s="113"/>
      <c r="AXZ23" s="113"/>
      <c r="AYA23" s="113"/>
      <c r="AYB23" s="113"/>
      <c r="AYC23" s="113"/>
      <c r="AYD23" s="113"/>
      <c r="AYE23" s="113"/>
      <c r="AYF23" s="113"/>
      <c r="AYG23" s="113"/>
      <c r="AYH23" s="113"/>
      <c r="AYI23" s="113"/>
      <c r="AYJ23" s="113"/>
      <c r="AYK23" s="113"/>
      <c r="AYL23" s="113"/>
      <c r="AYM23" s="113"/>
      <c r="AYN23" s="113"/>
      <c r="AYO23" s="113"/>
      <c r="AYP23" s="113"/>
      <c r="AYQ23" s="113"/>
      <c r="AYR23" s="113"/>
      <c r="AYS23" s="113"/>
      <c r="AYT23" s="113"/>
      <c r="AYU23" s="113"/>
      <c r="AYV23" s="113"/>
      <c r="AYW23" s="113"/>
      <c r="AYX23" s="113"/>
      <c r="AYY23" s="113"/>
      <c r="AYZ23" s="113"/>
      <c r="AZA23" s="113"/>
      <c r="AZB23" s="113"/>
      <c r="AZC23" s="113"/>
      <c r="AZD23" s="113"/>
      <c r="AZE23" s="113"/>
      <c r="AZF23" s="113"/>
      <c r="AZG23" s="113"/>
      <c r="AZH23" s="113"/>
      <c r="AZI23" s="113"/>
      <c r="AZJ23" s="113"/>
      <c r="AZK23" s="113"/>
      <c r="AZL23" s="113"/>
      <c r="AZM23" s="113"/>
      <c r="AZN23" s="113"/>
      <c r="AZO23" s="113"/>
      <c r="AZP23" s="113"/>
      <c r="AZQ23" s="113"/>
      <c r="AZR23" s="113"/>
      <c r="AZS23" s="113"/>
      <c r="AZT23" s="113"/>
      <c r="AZU23" s="113"/>
      <c r="AZV23" s="113"/>
      <c r="AZW23" s="113"/>
      <c r="AZX23" s="113"/>
      <c r="AZY23" s="113"/>
      <c r="AZZ23" s="113"/>
      <c r="BAA23" s="113"/>
      <c r="BAB23" s="113"/>
      <c r="BAC23" s="113"/>
      <c r="BAD23" s="113"/>
      <c r="BAE23" s="113"/>
      <c r="BAF23" s="113"/>
      <c r="BAG23" s="113"/>
      <c r="BAH23" s="113"/>
      <c r="BAI23" s="113"/>
      <c r="BAJ23" s="113"/>
      <c r="BAK23" s="113"/>
      <c r="BAL23" s="113"/>
      <c r="BAM23" s="113"/>
      <c r="BAN23" s="113"/>
      <c r="BAO23" s="113"/>
      <c r="BAP23" s="113"/>
      <c r="BAQ23" s="113"/>
      <c r="BAR23" s="113"/>
      <c r="BAS23" s="113"/>
      <c r="BAT23" s="113"/>
      <c r="BAU23" s="113"/>
      <c r="BAV23" s="113"/>
      <c r="BAW23" s="113"/>
      <c r="BAX23" s="113"/>
      <c r="BAY23" s="113"/>
      <c r="BAZ23" s="113"/>
      <c r="BBA23" s="113"/>
      <c r="BBB23" s="113"/>
      <c r="BBC23" s="113"/>
      <c r="BBD23" s="113"/>
      <c r="BBE23" s="113"/>
      <c r="BBF23" s="113"/>
      <c r="BBG23" s="113"/>
      <c r="BBH23" s="113"/>
      <c r="BBI23" s="113"/>
      <c r="BBJ23" s="113"/>
      <c r="BBK23" s="113"/>
      <c r="BBL23" s="113"/>
      <c r="BBM23" s="113"/>
      <c r="BBN23" s="113"/>
      <c r="BBO23" s="113"/>
      <c r="BBP23" s="113"/>
      <c r="BBQ23" s="113"/>
      <c r="BBR23" s="113"/>
      <c r="BBS23" s="113"/>
      <c r="BBT23" s="113"/>
      <c r="BBU23" s="113"/>
      <c r="BBV23" s="113"/>
      <c r="BBW23" s="113"/>
      <c r="BBX23" s="113"/>
      <c r="BBY23" s="113"/>
      <c r="BBZ23" s="113"/>
      <c r="BCA23" s="113"/>
      <c r="BCB23" s="113"/>
      <c r="BCC23" s="113"/>
      <c r="BCD23" s="113"/>
      <c r="BCE23" s="113"/>
      <c r="BCF23" s="113"/>
      <c r="BCG23" s="113"/>
      <c r="BCH23" s="113"/>
      <c r="BCI23" s="113"/>
      <c r="BCJ23" s="113"/>
      <c r="BCK23" s="113"/>
      <c r="BCL23" s="113"/>
      <c r="BCM23" s="113"/>
      <c r="BCN23" s="113"/>
      <c r="BCO23" s="113"/>
      <c r="BCP23" s="113"/>
      <c r="BCQ23" s="113"/>
      <c r="BCR23" s="113"/>
      <c r="BCS23" s="113"/>
      <c r="BCT23" s="113"/>
      <c r="BCU23" s="113"/>
      <c r="BCV23" s="113"/>
      <c r="BCW23" s="113"/>
      <c r="BCX23" s="113"/>
      <c r="BCY23" s="113"/>
      <c r="BCZ23" s="113"/>
      <c r="BDA23" s="113"/>
      <c r="BDB23" s="113"/>
      <c r="BDC23" s="113"/>
      <c r="BDD23" s="113"/>
      <c r="BDE23" s="113"/>
      <c r="BDF23" s="113"/>
      <c r="BDG23" s="113"/>
      <c r="BDH23" s="113"/>
      <c r="BDI23" s="113"/>
      <c r="BDJ23" s="113"/>
      <c r="BDK23" s="113"/>
      <c r="BDL23" s="113"/>
      <c r="BDM23" s="113"/>
      <c r="BDN23" s="113"/>
      <c r="BDO23" s="113"/>
      <c r="BDP23" s="113"/>
      <c r="BDQ23" s="113"/>
      <c r="BDR23" s="113"/>
      <c r="BDS23" s="113"/>
      <c r="BDT23" s="113"/>
      <c r="BDU23" s="113"/>
      <c r="BDV23" s="113"/>
      <c r="BDW23" s="113"/>
      <c r="BDX23" s="113"/>
      <c r="BDY23" s="113"/>
      <c r="BDZ23" s="113"/>
      <c r="BEA23" s="113"/>
      <c r="BEB23" s="113"/>
      <c r="BEC23" s="113"/>
      <c r="BED23" s="113"/>
      <c r="BEE23" s="113"/>
      <c r="BEF23" s="113"/>
      <c r="BEG23" s="113"/>
      <c r="BEH23" s="113"/>
      <c r="BEI23" s="113"/>
      <c r="BEJ23" s="113"/>
      <c r="BEK23" s="113"/>
      <c r="BEL23" s="113"/>
      <c r="BEM23" s="113"/>
      <c r="BEN23" s="113"/>
      <c r="BEO23" s="113"/>
      <c r="BEP23" s="113"/>
      <c r="BEQ23" s="113"/>
      <c r="BER23" s="113"/>
      <c r="BES23" s="113"/>
      <c r="BET23" s="113"/>
      <c r="BEU23" s="113"/>
      <c r="BEV23" s="113"/>
      <c r="BEW23" s="113"/>
      <c r="BEX23" s="113"/>
      <c r="BEY23" s="113"/>
      <c r="BEZ23" s="113"/>
      <c r="BFA23" s="113"/>
      <c r="BFB23" s="113"/>
      <c r="BFC23" s="113"/>
      <c r="BFD23" s="113"/>
      <c r="BFE23" s="113"/>
      <c r="BFF23" s="113"/>
      <c r="BFG23" s="113"/>
      <c r="BFH23" s="113"/>
      <c r="BFI23" s="113"/>
      <c r="BFJ23" s="113"/>
      <c r="BFK23" s="113"/>
      <c r="BFL23" s="113"/>
      <c r="BFM23" s="113"/>
      <c r="BFN23" s="113"/>
      <c r="BFO23" s="113"/>
      <c r="BFP23" s="113"/>
      <c r="BFQ23" s="113"/>
      <c r="BFR23" s="113"/>
      <c r="BFS23" s="113"/>
      <c r="BFT23" s="113"/>
      <c r="BFU23" s="113"/>
      <c r="BFV23" s="113"/>
      <c r="BFW23" s="113"/>
      <c r="BFX23" s="113"/>
      <c r="BFY23" s="113"/>
      <c r="BFZ23" s="113"/>
      <c r="BGA23" s="113"/>
      <c r="BGB23" s="113"/>
      <c r="BGC23" s="113"/>
      <c r="BGD23" s="113"/>
      <c r="BGE23" s="113"/>
      <c r="BGF23" s="113"/>
      <c r="BGG23" s="113"/>
      <c r="BGH23" s="113"/>
      <c r="BGI23" s="113"/>
      <c r="BGJ23" s="113"/>
      <c r="BGK23" s="113"/>
      <c r="BGL23" s="113"/>
      <c r="BGM23" s="113"/>
      <c r="BGN23" s="113"/>
      <c r="BGO23" s="113"/>
      <c r="BGP23" s="113"/>
      <c r="BGQ23" s="113"/>
      <c r="BGR23" s="113"/>
      <c r="BGS23" s="113"/>
      <c r="BGT23" s="113"/>
      <c r="BGU23" s="113"/>
      <c r="BGV23" s="113"/>
      <c r="BGW23" s="113"/>
      <c r="BGX23" s="113"/>
      <c r="BGY23" s="113"/>
      <c r="BGZ23" s="113"/>
      <c r="BHA23" s="113"/>
      <c r="BHB23" s="113"/>
      <c r="BHC23" s="113"/>
      <c r="BHD23" s="113"/>
      <c r="BHE23" s="113"/>
      <c r="BHF23" s="113"/>
      <c r="BHG23" s="113"/>
      <c r="BHH23" s="113"/>
      <c r="BHI23" s="113"/>
      <c r="BHJ23" s="113"/>
      <c r="BHK23" s="113"/>
      <c r="BHL23" s="113"/>
      <c r="BHM23" s="113"/>
      <c r="BHN23" s="113"/>
      <c r="BHO23" s="113"/>
      <c r="BHP23" s="113"/>
      <c r="BHQ23" s="113"/>
      <c r="BHR23" s="113"/>
      <c r="BHS23" s="113"/>
      <c r="BHT23" s="113"/>
      <c r="BHU23" s="113"/>
      <c r="BHV23" s="113"/>
      <c r="BHW23" s="113"/>
      <c r="BHX23" s="113"/>
      <c r="BHY23" s="113"/>
      <c r="BHZ23" s="113"/>
      <c r="BIA23" s="113"/>
      <c r="BIB23" s="113"/>
      <c r="BIC23" s="113"/>
      <c r="BID23" s="113"/>
      <c r="BIE23" s="113"/>
      <c r="BIF23" s="113"/>
      <c r="BIG23" s="113"/>
      <c r="BIH23" s="113"/>
      <c r="BII23" s="113"/>
      <c r="BIJ23" s="113"/>
      <c r="BIK23" s="113"/>
      <c r="BIL23" s="113"/>
      <c r="BIM23" s="113"/>
      <c r="BIN23" s="113"/>
      <c r="BIO23" s="113"/>
      <c r="BIP23" s="113"/>
      <c r="BIQ23" s="113"/>
      <c r="BIR23" s="113"/>
      <c r="BIS23" s="113"/>
      <c r="BIT23" s="113"/>
      <c r="BIU23" s="113"/>
      <c r="BIV23" s="113"/>
      <c r="BIW23" s="113"/>
      <c r="BIX23" s="113"/>
      <c r="BIY23" s="113"/>
      <c r="BIZ23" s="113"/>
      <c r="BJA23" s="113"/>
      <c r="BJB23" s="113"/>
      <c r="BJC23" s="113"/>
      <c r="BJD23" s="113"/>
      <c r="BJE23" s="113"/>
      <c r="BJF23" s="113"/>
      <c r="BJG23" s="113"/>
      <c r="BJH23" s="113"/>
      <c r="BJI23" s="113"/>
      <c r="BJJ23" s="113"/>
      <c r="BJK23" s="113"/>
      <c r="BJL23" s="113"/>
      <c r="BJM23" s="113"/>
      <c r="BJN23" s="113"/>
      <c r="BJO23" s="113"/>
      <c r="BJP23" s="113"/>
      <c r="BJQ23" s="113"/>
      <c r="BJR23" s="113"/>
      <c r="BJS23" s="113"/>
      <c r="BJT23" s="113"/>
      <c r="BJU23" s="113"/>
      <c r="BJV23" s="113"/>
      <c r="BJW23" s="113"/>
      <c r="BJX23" s="113"/>
      <c r="BJY23" s="113"/>
      <c r="BJZ23" s="113"/>
      <c r="BKA23" s="113"/>
      <c r="BKB23" s="113"/>
      <c r="BKC23" s="113"/>
      <c r="BKD23" s="113"/>
      <c r="BKE23" s="113"/>
      <c r="BKF23" s="113"/>
      <c r="BKG23" s="113"/>
      <c r="BKH23" s="113"/>
      <c r="BKI23" s="113"/>
      <c r="BKJ23" s="113"/>
      <c r="BKK23" s="113"/>
      <c r="BKL23" s="113"/>
      <c r="BKM23" s="113"/>
      <c r="BKN23" s="113"/>
      <c r="BKO23" s="113"/>
      <c r="BKP23" s="113"/>
      <c r="BKQ23" s="113"/>
      <c r="BKR23" s="113"/>
      <c r="BKS23" s="113"/>
      <c r="BKT23" s="113"/>
      <c r="BKU23" s="113"/>
      <c r="BKV23" s="113"/>
      <c r="BKW23" s="113"/>
      <c r="BKX23" s="113"/>
      <c r="BKY23" s="113"/>
      <c r="BKZ23" s="113"/>
      <c r="BLA23" s="113"/>
      <c r="BLB23" s="113"/>
      <c r="BLC23" s="113"/>
      <c r="BLD23" s="113"/>
      <c r="BLE23" s="113"/>
      <c r="BLF23" s="113"/>
      <c r="BLG23" s="113"/>
      <c r="BLH23" s="113"/>
      <c r="BLI23" s="113"/>
      <c r="BLJ23" s="113"/>
      <c r="BLK23" s="113"/>
      <c r="BLL23" s="113"/>
      <c r="BLM23" s="113"/>
      <c r="BLN23" s="113"/>
      <c r="BLO23" s="113"/>
      <c r="BLP23" s="114"/>
    </row>
    <row r="24" spans="1:1680" s="115" customFormat="1">
      <c r="A24" s="391"/>
      <c r="B24" s="382"/>
      <c r="C24" s="385"/>
      <c r="D24" s="112" t="s">
        <v>43</v>
      </c>
      <c r="E24" s="117">
        <v>24649.5</v>
      </c>
      <c r="F24" s="118">
        <f>12336.6</f>
        <v>12336.6</v>
      </c>
      <c r="G24" s="108">
        <f t="shared" si="1"/>
        <v>50.048073997444163</v>
      </c>
      <c r="H24" s="367">
        <v>9</v>
      </c>
      <c r="I24" s="367" t="s">
        <v>492</v>
      </c>
      <c r="J24" s="367">
        <v>55</v>
      </c>
      <c r="K24" s="364">
        <v>55</v>
      </c>
      <c r="L24" s="367">
        <f>K24/J24*100</f>
        <v>100</v>
      </c>
      <c r="M24" s="371" t="s">
        <v>493</v>
      </c>
      <c r="N24" s="371" t="s">
        <v>646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  <c r="IW24" s="113"/>
      <c r="IX24" s="113"/>
      <c r="IY24" s="113"/>
      <c r="IZ24" s="113"/>
      <c r="JA24" s="113"/>
      <c r="JB24" s="113"/>
      <c r="JC24" s="113"/>
      <c r="JD24" s="113"/>
      <c r="JE24" s="113"/>
      <c r="JF24" s="113"/>
      <c r="JG24" s="113"/>
      <c r="JH24" s="113"/>
      <c r="JI24" s="113"/>
      <c r="JJ24" s="113"/>
      <c r="JK24" s="113"/>
      <c r="JL24" s="113"/>
      <c r="JM24" s="113"/>
      <c r="JN24" s="113"/>
      <c r="JO24" s="113"/>
      <c r="JP24" s="113"/>
      <c r="JQ24" s="113"/>
      <c r="JR24" s="113"/>
      <c r="JS24" s="113"/>
      <c r="JT24" s="113"/>
      <c r="JU24" s="113"/>
      <c r="JV24" s="113"/>
      <c r="JW24" s="113"/>
      <c r="JX24" s="113"/>
      <c r="JY24" s="113"/>
      <c r="JZ24" s="113"/>
      <c r="KA24" s="113"/>
      <c r="KB24" s="113"/>
      <c r="KC24" s="113"/>
      <c r="KD24" s="113"/>
      <c r="KE24" s="113"/>
      <c r="KF24" s="113"/>
      <c r="KG24" s="113"/>
      <c r="KH24" s="113"/>
      <c r="KI24" s="113"/>
      <c r="KJ24" s="113"/>
      <c r="KK24" s="113"/>
      <c r="KL24" s="113"/>
      <c r="KM24" s="113"/>
      <c r="KN24" s="113"/>
      <c r="KO24" s="113"/>
      <c r="KP24" s="113"/>
      <c r="KQ24" s="113"/>
      <c r="KR24" s="113"/>
      <c r="KS24" s="113"/>
      <c r="KT24" s="113"/>
      <c r="KU24" s="113"/>
      <c r="KV24" s="113"/>
      <c r="KW24" s="113"/>
      <c r="KX24" s="113"/>
      <c r="KY24" s="113"/>
      <c r="KZ24" s="113"/>
      <c r="LA24" s="113"/>
      <c r="LB24" s="113"/>
      <c r="LC24" s="113"/>
      <c r="LD24" s="113"/>
      <c r="LE24" s="113"/>
      <c r="LF24" s="113"/>
      <c r="LG24" s="113"/>
      <c r="LH24" s="113"/>
      <c r="LI24" s="113"/>
      <c r="LJ24" s="113"/>
      <c r="LK24" s="113"/>
      <c r="LL24" s="113"/>
      <c r="LM24" s="113"/>
      <c r="LN24" s="113"/>
      <c r="LO24" s="113"/>
      <c r="LP24" s="113"/>
      <c r="LQ24" s="113"/>
      <c r="LR24" s="113"/>
      <c r="LS24" s="113"/>
      <c r="LT24" s="113"/>
      <c r="LU24" s="113"/>
      <c r="LV24" s="113"/>
      <c r="LW24" s="113"/>
      <c r="LX24" s="113"/>
      <c r="LY24" s="113"/>
      <c r="LZ24" s="113"/>
      <c r="MA24" s="113"/>
      <c r="MB24" s="113"/>
      <c r="MC24" s="113"/>
      <c r="MD24" s="113"/>
      <c r="ME24" s="113"/>
      <c r="MF24" s="113"/>
      <c r="MG24" s="113"/>
      <c r="MH24" s="113"/>
      <c r="MI24" s="113"/>
      <c r="MJ24" s="113"/>
      <c r="MK24" s="113"/>
      <c r="ML24" s="113"/>
      <c r="MM24" s="113"/>
      <c r="MN24" s="113"/>
      <c r="MO24" s="113"/>
      <c r="MP24" s="113"/>
      <c r="MQ24" s="113"/>
      <c r="MR24" s="113"/>
      <c r="MS24" s="113"/>
      <c r="MT24" s="113"/>
      <c r="MU24" s="113"/>
      <c r="MV24" s="113"/>
      <c r="MW24" s="113"/>
      <c r="MX24" s="113"/>
      <c r="MY24" s="113"/>
      <c r="MZ24" s="113"/>
      <c r="NA24" s="113"/>
      <c r="NB24" s="113"/>
      <c r="NC24" s="113"/>
      <c r="ND24" s="113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3"/>
      <c r="NS24" s="113"/>
      <c r="NT24" s="113"/>
      <c r="NU24" s="113"/>
      <c r="NV24" s="113"/>
      <c r="NW24" s="113"/>
      <c r="NX24" s="113"/>
      <c r="NY24" s="113"/>
      <c r="NZ24" s="113"/>
      <c r="OA24" s="113"/>
      <c r="OB24" s="113"/>
      <c r="OC24" s="113"/>
      <c r="OD24" s="113"/>
      <c r="OE24" s="113"/>
      <c r="OF24" s="113"/>
      <c r="OG24" s="113"/>
      <c r="OH24" s="113"/>
      <c r="OI24" s="113"/>
      <c r="OJ24" s="113"/>
      <c r="OK24" s="113"/>
      <c r="OL24" s="113"/>
      <c r="OM24" s="113"/>
      <c r="ON24" s="113"/>
      <c r="OO24" s="113"/>
      <c r="OP24" s="113"/>
      <c r="OQ24" s="113"/>
      <c r="OR24" s="113"/>
      <c r="OS24" s="113"/>
      <c r="OT24" s="113"/>
      <c r="OU24" s="113"/>
      <c r="OV24" s="113"/>
      <c r="OW24" s="113"/>
      <c r="OX24" s="113"/>
      <c r="OY24" s="113"/>
      <c r="OZ24" s="113"/>
      <c r="PA24" s="113"/>
      <c r="PB24" s="113"/>
      <c r="PC24" s="113"/>
      <c r="PD24" s="113"/>
      <c r="PE24" s="113"/>
      <c r="PF24" s="113"/>
      <c r="PG24" s="113"/>
      <c r="PH24" s="113"/>
      <c r="PI24" s="113"/>
      <c r="PJ24" s="113"/>
      <c r="PK24" s="113"/>
      <c r="PL24" s="113"/>
      <c r="PM24" s="113"/>
      <c r="PN24" s="113"/>
      <c r="PO24" s="113"/>
      <c r="PP24" s="113"/>
      <c r="PQ24" s="113"/>
      <c r="PR24" s="113"/>
      <c r="PS24" s="113"/>
      <c r="PT24" s="113"/>
      <c r="PU24" s="113"/>
      <c r="PV24" s="113"/>
      <c r="PW24" s="113"/>
      <c r="PX24" s="113"/>
      <c r="PY24" s="113"/>
      <c r="PZ24" s="113"/>
      <c r="QA24" s="113"/>
      <c r="QB24" s="113"/>
      <c r="QC24" s="113"/>
      <c r="QD24" s="113"/>
      <c r="QE24" s="113"/>
      <c r="QF24" s="113"/>
      <c r="QG24" s="113"/>
      <c r="QH24" s="113"/>
      <c r="QI24" s="113"/>
      <c r="QJ24" s="113"/>
      <c r="QK24" s="113"/>
      <c r="QL24" s="113"/>
      <c r="QM24" s="113"/>
      <c r="QN24" s="113"/>
      <c r="QO24" s="113"/>
      <c r="QP24" s="113"/>
      <c r="QQ24" s="113"/>
      <c r="QR24" s="113"/>
      <c r="QS24" s="113"/>
      <c r="QT24" s="113"/>
      <c r="QU24" s="113"/>
      <c r="QV24" s="113"/>
      <c r="QW24" s="113"/>
      <c r="QX24" s="113"/>
      <c r="QY24" s="113"/>
      <c r="QZ24" s="113"/>
      <c r="RA24" s="113"/>
      <c r="RB24" s="113"/>
      <c r="RC24" s="113"/>
      <c r="RD24" s="113"/>
      <c r="RE24" s="113"/>
      <c r="RF24" s="113"/>
      <c r="RG24" s="113"/>
      <c r="RH24" s="113"/>
      <c r="RI24" s="113"/>
      <c r="RJ24" s="113"/>
      <c r="RK24" s="113"/>
      <c r="RL24" s="113"/>
      <c r="RM24" s="113"/>
      <c r="RN24" s="113"/>
      <c r="RO24" s="113"/>
      <c r="RP24" s="113"/>
      <c r="RQ24" s="113"/>
      <c r="RR24" s="113"/>
      <c r="RS24" s="113"/>
      <c r="RT24" s="113"/>
      <c r="RU24" s="113"/>
      <c r="RV24" s="113"/>
      <c r="RW24" s="113"/>
      <c r="RX24" s="113"/>
      <c r="RY24" s="113"/>
      <c r="RZ24" s="113"/>
      <c r="SA24" s="113"/>
      <c r="SB24" s="113"/>
      <c r="SC24" s="113"/>
      <c r="SD24" s="113"/>
      <c r="SE24" s="113"/>
      <c r="SF24" s="113"/>
      <c r="SG24" s="113"/>
      <c r="SH24" s="113"/>
      <c r="SI24" s="113"/>
      <c r="SJ24" s="113"/>
      <c r="SK24" s="113"/>
      <c r="SL24" s="113"/>
      <c r="SM24" s="113"/>
      <c r="SN24" s="113"/>
      <c r="SO24" s="113"/>
      <c r="SP24" s="113"/>
      <c r="SQ24" s="113"/>
      <c r="SR24" s="113"/>
      <c r="SS24" s="113"/>
      <c r="ST24" s="113"/>
      <c r="SU24" s="113"/>
      <c r="SV24" s="113"/>
      <c r="SW24" s="113"/>
      <c r="SX24" s="113"/>
      <c r="SY24" s="113"/>
      <c r="SZ24" s="113"/>
      <c r="TA24" s="113"/>
      <c r="TB24" s="113"/>
      <c r="TC24" s="113"/>
      <c r="TD24" s="113"/>
      <c r="TE24" s="113"/>
      <c r="TF24" s="113"/>
      <c r="TG24" s="113"/>
      <c r="TH24" s="113"/>
      <c r="TI24" s="113"/>
      <c r="TJ24" s="113"/>
      <c r="TK24" s="113"/>
      <c r="TL24" s="113"/>
      <c r="TM24" s="113"/>
      <c r="TN24" s="113"/>
      <c r="TO24" s="113"/>
      <c r="TP24" s="113"/>
      <c r="TQ24" s="113"/>
      <c r="TR24" s="113"/>
      <c r="TS24" s="113"/>
      <c r="TT24" s="113"/>
      <c r="TU24" s="113"/>
      <c r="TV24" s="113"/>
      <c r="TW24" s="113"/>
      <c r="TX24" s="113"/>
      <c r="TY24" s="113"/>
      <c r="TZ24" s="113"/>
      <c r="UA24" s="113"/>
      <c r="UB24" s="113"/>
      <c r="UC24" s="113"/>
      <c r="UD24" s="113"/>
      <c r="UE24" s="113"/>
      <c r="UF24" s="113"/>
      <c r="UG24" s="113"/>
      <c r="UH24" s="113"/>
      <c r="UI24" s="113"/>
      <c r="UJ24" s="113"/>
      <c r="UK24" s="113"/>
      <c r="UL24" s="113"/>
      <c r="UM24" s="113"/>
      <c r="UN24" s="113"/>
      <c r="UO24" s="113"/>
      <c r="UP24" s="113"/>
      <c r="UQ24" s="113"/>
      <c r="UR24" s="113"/>
      <c r="US24" s="113"/>
      <c r="UT24" s="113"/>
      <c r="UU24" s="113"/>
      <c r="UV24" s="113"/>
      <c r="UW24" s="113"/>
      <c r="UX24" s="113"/>
      <c r="UY24" s="113"/>
      <c r="UZ24" s="113"/>
      <c r="VA24" s="113"/>
      <c r="VB24" s="113"/>
      <c r="VC24" s="113"/>
      <c r="VD24" s="113"/>
      <c r="VE24" s="113"/>
      <c r="VF24" s="113"/>
      <c r="VG24" s="113"/>
      <c r="VH24" s="113"/>
      <c r="VI24" s="113"/>
      <c r="VJ24" s="113"/>
      <c r="VK24" s="113"/>
      <c r="VL24" s="113"/>
      <c r="VM24" s="113"/>
      <c r="VN24" s="113"/>
      <c r="VO24" s="113"/>
      <c r="VP24" s="113"/>
      <c r="VQ24" s="113"/>
      <c r="VR24" s="113"/>
      <c r="VS24" s="113"/>
      <c r="VT24" s="113"/>
      <c r="VU24" s="113"/>
      <c r="VV24" s="113"/>
      <c r="VW24" s="113"/>
      <c r="VX24" s="113"/>
      <c r="VY24" s="113"/>
      <c r="VZ24" s="113"/>
      <c r="WA24" s="113"/>
      <c r="WB24" s="113"/>
      <c r="WC24" s="113"/>
      <c r="WD24" s="113"/>
      <c r="WE24" s="113"/>
      <c r="WF24" s="113"/>
      <c r="WG24" s="113"/>
      <c r="WH24" s="113"/>
      <c r="WI24" s="113"/>
      <c r="WJ24" s="113"/>
      <c r="WK24" s="113"/>
      <c r="WL24" s="113"/>
      <c r="WM24" s="113"/>
      <c r="WN24" s="113"/>
      <c r="WO24" s="113"/>
      <c r="WP24" s="113"/>
      <c r="WQ24" s="113"/>
      <c r="WR24" s="113"/>
      <c r="WS24" s="113"/>
      <c r="WT24" s="113"/>
      <c r="WU24" s="113"/>
      <c r="WV24" s="113"/>
      <c r="WW24" s="113"/>
      <c r="WX24" s="113"/>
      <c r="WY24" s="113"/>
      <c r="WZ24" s="113"/>
      <c r="XA24" s="113"/>
      <c r="XB24" s="113"/>
      <c r="XC24" s="113"/>
      <c r="XD24" s="113"/>
      <c r="XE24" s="113"/>
      <c r="XF24" s="113"/>
      <c r="XG24" s="113"/>
      <c r="XH24" s="113"/>
      <c r="XI24" s="113"/>
      <c r="XJ24" s="113"/>
      <c r="XK24" s="113"/>
      <c r="XL24" s="113"/>
      <c r="XM24" s="113"/>
      <c r="XN24" s="113"/>
      <c r="XO24" s="113"/>
      <c r="XP24" s="113"/>
      <c r="XQ24" s="113"/>
      <c r="XR24" s="113"/>
      <c r="XS24" s="113"/>
      <c r="XT24" s="113"/>
      <c r="XU24" s="113"/>
      <c r="XV24" s="113"/>
      <c r="XW24" s="113"/>
      <c r="XX24" s="113"/>
      <c r="XY24" s="113"/>
      <c r="XZ24" s="113"/>
      <c r="YA24" s="113"/>
      <c r="YB24" s="113"/>
      <c r="YC24" s="113"/>
      <c r="YD24" s="113"/>
      <c r="YE24" s="113"/>
      <c r="YF24" s="113"/>
      <c r="YG24" s="113"/>
      <c r="YH24" s="113"/>
      <c r="YI24" s="113"/>
      <c r="YJ24" s="113"/>
      <c r="YK24" s="113"/>
      <c r="YL24" s="113"/>
      <c r="YM24" s="113"/>
      <c r="YN24" s="113"/>
      <c r="YO24" s="113"/>
      <c r="YP24" s="113"/>
      <c r="YQ24" s="113"/>
      <c r="YR24" s="113"/>
      <c r="YS24" s="113"/>
      <c r="YT24" s="113"/>
      <c r="YU24" s="113"/>
      <c r="YV24" s="113"/>
      <c r="YW24" s="113"/>
      <c r="YX24" s="113"/>
      <c r="YY24" s="113"/>
      <c r="YZ24" s="113"/>
      <c r="ZA24" s="113"/>
      <c r="ZB24" s="113"/>
      <c r="ZC24" s="113"/>
      <c r="ZD24" s="113"/>
      <c r="ZE24" s="113"/>
      <c r="ZF24" s="113"/>
      <c r="ZG24" s="113"/>
      <c r="ZH24" s="113"/>
      <c r="ZI24" s="113"/>
      <c r="ZJ24" s="113"/>
      <c r="ZK24" s="113"/>
      <c r="ZL24" s="113"/>
      <c r="ZM24" s="113"/>
      <c r="ZN24" s="113"/>
      <c r="ZO24" s="113"/>
      <c r="ZP24" s="113"/>
      <c r="ZQ24" s="113"/>
      <c r="ZR24" s="113"/>
      <c r="ZS24" s="113"/>
      <c r="ZT24" s="113"/>
      <c r="ZU24" s="113"/>
      <c r="ZV24" s="113"/>
      <c r="ZW24" s="113"/>
      <c r="ZX24" s="113"/>
      <c r="ZY24" s="113"/>
      <c r="ZZ24" s="113"/>
      <c r="AAA24" s="113"/>
      <c r="AAB24" s="113"/>
      <c r="AAC24" s="113"/>
      <c r="AAD24" s="113"/>
      <c r="AAE24" s="113"/>
      <c r="AAF24" s="113"/>
      <c r="AAG24" s="113"/>
      <c r="AAH24" s="113"/>
      <c r="AAI24" s="113"/>
      <c r="AAJ24" s="113"/>
      <c r="AAK24" s="113"/>
      <c r="AAL24" s="113"/>
      <c r="AAM24" s="113"/>
      <c r="AAN24" s="113"/>
      <c r="AAO24" s="113"/>
      <c r="AAP24" s="113"/>
      <c r="AAQ24" s="113"/>
      <c r="AAR24" s="113"/>
      <c r="AAS24" s="113"/>
      <c r="AAT24" s="113"/>
      <c r="AAU24" s="113"/>
      <c r="AAV24" s="113"/>
      <c r="AAW24" s="113"/>
      <c r="AAX24" s="113"/>
      <c r="AAY24" s="113"/>
      <c r="AAZ24" s="113"/>
      <c r="ABA24" s="113"/>
      <c r="ABB24" s="113"/>
      <c r="ABC24" s="113"/>
      <c r="ABD24" s="113"/>
      <c r="ABE24" s="113"/>
      <c r="ABF24" s="113"/>
      <c r="ABG24" s="113"/>
      <c r="ABH24" s="113"/>
      <c r="ABI24" s="113"/>
      <c r="ABJ24" s="113"/>
      <c r="ABK24" s="113"/>
      <c r="ABL24" s="113"/>
      <c r="ABM24" s="113"/>
      <c r="ABN24" s="113"/>
      <c r="ABO24" s="113"/>
      <c r="ABP24" s="113"/>
      <c r="ABQ24" s="113"/>
      <c r="ABR24" s="113"/>
      <c r="ABS24" s="113"/>
      <c r="ABT24" s="113"/>
      <c r="ABU24" s="113"/>
      <c r="ABV24" s="113"/>
      <c r="ABW24" s="113"/>
      <c r="ABX24" s="113"/>
      <c r="ABY24" s="113"/>
      <c r="ABZ24" s="113"/>
      <c r="ACA24" s="113"/>
      <c r="ACB24" s="113"/>
      <c r="ACC24" s="113"/>
      <c r="ACD24" s="113"/>
      <c r="ACE24" s="113"/>
      <c r="ACF24" s="113"/>
      <c r="ACG24" s="113"/>
      <c r="ACH24" s="113"/>
      <c r="ACI24" s="113"/>
      <c r="ACJ24" s="113"/>
      <c r="ACK24" s="113"/>
      <c r="ACL24" s="113"/>
      <c r="ACM24" s="113"/>
      <c r="ACN24" s="113"/>
      <c r="ACO24" s="113"/>
      <c r="ACP24" s="113"/>
      <c r="ACQ24" s="113"/>
      <c r="ACR24" s="113"/>
      <c r="ACS24" s="113"/>
      <c r="ACT24" s="113"/>
      <c r="ACU24" s="113"/>
      <c r="ACV24" s="113"/>
      <c r="ACW24" s="113"/>
      <c r="ACX24" s="113"/>
      <c r="ACY24" s="113"/>
      <c r="ACZ24" s="113"/>
      <c r="ADA24" s="113"/>
      <c r="ADB24" s="113"/>
      <c r="ADC24" s="113"/>
      <c r="ADD24" s="113"/>
      <c r="ADE24" s="113"/>
      <c r="ADF24" s="113"/>
      <c r="ADG24" s="113"/>
      <c r="ADH24" s="113"/>
      <c r="ADI24" s="113"/>
      <c r="ADJ24" s="113"/>
      <c r="ADK24" s="113"/>
      <c r="ADL24" s="113"/>
      <c r="ADM24" s="113"/>
      <c r="ADN24" s="113"/>
      <c r="ADO24" s="113"/>
      <c r="ADP24" s="113"/>
      <c r="ADQ24" s="113"/>
      <c r="ADR24" s="113"/>
      <c r="ADS24" s="113"/>
      <c r="ADT24" s="113"/>
      <c r="ADU24" s="113"/>
      <c r="ADV24" s="113"/>
      <c r="ADW24" s="113"/>
      <c r="ADX24" s="113"/>
      <c r="ADY24" s="113"/>
      <c r="ADZ24" s="113"/>
      <c r="AEA24" s="113"/>
      <c r="AEB24" s="113"/>
      <c r="AEC24" s="113"/>
      <c r="AED24" s="113"/>
      <c r="AEE24" s="113"/>
      <c r="AEF24" s="113"/>
      <c r="AEG24" s="113"/>
      <c r="AEH24" s="113"/>
      <c r="AEI24" s="113"/>
      <c r="AEJ24" s="113"/>
      <c r="AEK24" s="113"/>
      <c r="AEL24" s="113"/>
      <c r="AEM24" s="113"/>
      <c r="AEN24" s="113"/>
      <c r="AEO24" s="113"/>
      <c r="AEP24" s="113"/>
      <c r="AEQ24" s="113"/>
      <c r="AER24" s="113"/>
      <c r="AES24" s="113"/>
      <c r="AET24" s="113"/>
      <c r="AEU24" s="113"/>
      <c r="AEV24" s="113"/>
      <c r="AEW24" s="113"/>
      <c r="AEX24" s="113"/>
      <c r="AEY24" s="113"/>
      <c r="AEZ24" s="113"/>
      <c r="AFA24" s="113"/>
      <c r="AFB24" s="113"/>
      <c r="AFC24" s="113"/>
      <c r="AFD24" s="113"/>
      <c r="AFE24" s="113"/>
      <c r="AFF24" s="113"/>
      <c r="AFG24" s="113"/>
      <c r="AFH24" s="113"/>
      <c r="AFI24" s="113"/>
      <c r="AFJ24" s="113"/>
      <c r="AFK24" s="113"/>
      <c r="AFL24" s="113"/>
      <c r="AFM24" s="113"/>
      <c r="AFN24" s="113"/>
      <c r="AFO24" s="113"/>
      <c r="AFP24" s="113"/>
      <c r="AFQ24" s="113"/>
      <c r="AFR24" s="113"/>
      <c r="AFS24" s="113"/>
      <c r="AFT24" s="113"/>
      <c r="AFU24" s="113"/>
      <c r="AFV24" s="113"/>
      <c r="AFW24" s="113"/>
      <c r="AFX24" s="113"/>
      <c r="AFY24" s="113"/>
      <c r="AFZ24" s="113"/>
      <c r="AGA24" s="113"/>
      <c r="AGB24" s="113"/>
      <c r="AGC24" s="113"/>
      <c r="AGD24" s="113"/>
      <c r="AGE24" s="113"/>
      <c r="AGF24" s="113"/>
      <c r="AGG24" s="113"/>
      <c r="AGH24" s="113"/>
      <c r="AGI24" s="113"/>
      <c r="AGJ24" s="113"/>
      <c r="AGK24" s="113"/>
      <c r="AGL24" s="113"/>
      <c r="AGM24" s="113"/>
      <c r="AGN24" s="113"/>
      <c r="AGO24" s="113"/>
      <c r="AGP24" s="113"/>
      <c r="AGQ24" s="113"/>
      <c r="AGR24" s="113"/>
      <c r="AGS24" s="113"/>
      <c r="AGT24" s="113"/>
      <c r="AGU24" s="113"/>
      <c r="AGV24" s="113"/>
      <c r="AGW24" s="113"/>
      <c r="AGX24" s="113"/>
      <c r="AGY24" s="113"/>
      <c r="AGZ24" s="113"/>
      <c r="AHA24" s="113"/>
      <c r="AHB24" s="113"/>
      <c r="AHC24" s="113"/>
      <c r="AHD24" s="113"/>
      <c r="AHE24" s="113"/>
      <c r="AHF24" s="113"/>
      <c r="AHG24" s="113"/>
      <c r="AHH24" s="113"/>
      <c r="AHI24" s="113"/>
      <c r="AHJ24" s="113"/>
      <c r="AHK24" s="113"/>
      <c r="AHL24" s="113"/>
      <c r="AHM24" s="113"/>
      <c r="AHN24" s="113"/>
      <c r="AHO24" s="113"/>
      <c r="AHP24" s="113"/>
      <c r="AHQ24" s="113"/>
      <c r="AHR24" s="113"/>
      <c r="AHS24" s="113"/>
      <c r="AHT24" s="113"/>
      <c r="AHU24" s="113"/>
      <c r="AHV24" s="113"/>
      <c r="AHW24" s="113"/>
      <c r="AHX24" s="113"/>
      <c r="AHY24" s="113"/>
      <c r="AHZ24" s="113"/>
      <c r="AIA24" s="113"/>
      <c r="AIB24" s="113"/>
      <c r="AIC24" s="113"/>
      <c r="AID24" s="113"/>
      <c r="AIE24" s="113"/>
      <c r="AIF24" s="113"/>
      <c r="AIG24" s="113"/>
      <c r="AIH24" s="113"/>
      <c r="AII24" s="113"/>
      <c r="AIJ24" s="113"/>
      <c r="AIK24" s="113"/>
      <c r="AIL24" s="113"/>
      <c r="AIM24" s="113"/>
      <c r="AIN24" s="113"/>
      <c r="AIO24" s="113"/>
      <c r="AIP24" s="113"/>
      <c r="AIQ24" s="113"/>
      <c r="AIR24" s="113"/>
      <c r="AIS24" s="113"/>
      <c r="AIT24" s="113"/>
      <c r="AIU24" s="113"/>
      <c r="AIV24" s="113"/>
      <c r="AIW24" s="113"/>
      <c r="AIX24" s="113"/>
      <c r="AIY24" s="113"/>
      <c r="AIZ24" s="113"/>
      <c r="AJA24" s="113"/>
      <c r="AJB24" s="113"/>
      <c r="AJC24" s="113"/>
      <c r="AJD24" s="113"/>
      <c r="AJE24" s="113"/>
      <c r="AJF24" s="113"/>
      <c r="AJG24" s="113"/>
      <c r="AJH24" s="113"/>
      <c r="AJI24" s="113"/>
      <c r="AJJ24" s="113"/>
      <c r="AJK24" s="113"/>
      <c r="AJL24" s="113"/>
      <c r="AJM24" s="113"/>
      <c r="AJN24" s="113"/>
      <c r="AJO24" s="113"/>
      <c r="AJP24" s="113"/>
      <c r="AJQ24" s="113"/>
      <c r="AJR24" s="113"/>
      <c r="AJS24" s="113"/>
      <c r="AJT24" s="113"/>
      <c r="AJU24" s="113"/>
      <c r="AJV24" s="113"/>
      <c r="AJW24" s="113"/>
      <c r="AJX24" s="113"/>
      <c r="AJY24" s="113"/>
      <c r="AJZ24" s="113"/>
      <c r="AKA24" s="113"/>
      <c r="AKB24" s="113"/>
      <c r="AKC24" s="113"/>
      <c r="AKD24" s="113"/>
      <c r="AKE24" s="113"/>
      <c r="AKF24" s="113"/>
      <c r="AKG24" s="113"/>
      <c r="AKH24" s="113"/>
      <c r="AKI24" s="113"/>
      <c r="AKJ24" s="113"/>
      <c r="AKK24" s="113"/>
      <c r="AKL24" s="113"/>
      <c r="AKM24" s="113"/>
      <c r="AKN24" s="113"/>
      <c r="AKO24" s="113"/>
      <c r="AKP24" s="113"/>
      <c r="AKQ24" s="113"/>
      <c r="AKR24" s="113"/>
      <c r="AKS24" s="113"/>
      <c r="AKT24" s="113"/>
      <c r="AKU24" s="113"/>
      <c r="AKV24" s="113"/>
      <c r="AKW24" s="113"/>
      <c r="AKX24" s="113"/>
      <c r="AKY24" s="113"/>
      <c r="AKZ24" s="113"/>
      <c r="ALA24" s="113"/>
      <c r="ALB24" s="113"/>
      <c r="ALC24" s="113"/>
      <c r="ALD24" s="113"/>
      <c r="ALE24" s="113"/>
      <c r="ALF24" s="113"/>
      <c r="ALG24" s="113"/>
      <c r="ALH24" s="113"/>
      <c r="ALI24" s="113"/>
      <c r="ALJ24" s="113"/>
      <c r="ALK24" s="113"/>
      <c r="ALL24" s="113"/>
      <c r="ALM24" s="113"/>
      <c r="ALN24" s="113"/>
      <c r="ALO24" s="113"/>
      <c r="ALP24" s="113"/>
      <c r="ALQ24" s="113"/>
      <c r="ALR24" s="113"/>
      <c r="ALS24" s="113"/>
      <c r="ALT24" s="113"/>
      <c r="ALU24" s="113"/>
      <c r="ALV24" s="113"/>
      <c r="ALW24" s="113"/>
      <c r="ALX24" s="113"/>
      <c r="ALY24" s="113"/>
      <c r="ALZ24" s="113"/>
      <c r="AMA24" s="113"/>
      <c r="AMB24" s="113"/>
      <c r="AMC24" s="113"/>
      <c r="AMD24" s="113"/>
      <c r="AME24" s="113"/>
      <c r="AMF24" s="113"/>
      <c r="AMG24" s="113"/>
      <c r="AMH24" s="113"/>
      <c r="AMI24" s="113"/>
      <c r="AMJ24" s="113"/>
      <c r="AMK24" s="113"/>
      <c r="AML24" s="113"/>
      <c r="AMM24" s="113"/>
      <c r="AMN24" s="113"/>
      <c r="AMO24" s="113"/>
      <c r="AMP24" s="113"/>
      <c r="AMQ24" s="113"/>
      <c r="AMR24" s="113"/>
      <c r="AMS24" s="113"/>
      <c r="AMT24" s="113"/>
      <c r="AMU24" s="113"/>
      <c r="AMV24" s="113"/>
      <c r="AMW24" s="113"/>
      <c r="AMX24" s="113"/>
      <c r="AMY24" s="113"/>
      <c r="AMZ24" s="113"/>
      <c r="ANA24" s="113"/>
      <c r="ANB24" s="113"/>
      <c r="ANC24" s="113"/>
      <c r="AND24" s="113"/>
      <c r="ANE24" s="113"/>
      <c r="ANF24" s="113"/>
      <c r="ANG24" s="113"/>
      <c r="ANH24" s="113"/>
      <c r="ANI24" s="113"/>
      <c r="ANJ24" s="113"/>
      <c r="ANK24" s="113"/>
      <c r="ANL24" s="113"/>
      <c r="ANM24" s="113"/>
      <c r="ANN24" s="113"/>
      <c r="ANO24" s="113"/>
      <c r="ANP24" s="113"/>
      <c r="ANQ24" s="113"/>
      <c r="ANR24" s="113"/>
      <c r="ANS24" s="113"/>
      <c r="ANT24" s="113"/>
      <c r="ANU24" s="113"/>
      <c r="ANV24" s="113"/>
      <c r="ANW24" s="113"/>
      <c r="ANX24" s="113"/>
      <c r="ANY24" s="113"/>
      <c r="ANZ24" s="113"/>
      <c r="AOA24" s="113"/>
      <c r="AOB24" s="113"/>
      <c r="AOC24" s="113"/>
      <c r="AOD24" s="113"/>
      <c r="AOE24" s="113"/>
      <c r="AOF24" s="113"/>
      <c r="AOG24" s="113"/>
      <c r="AOH24" s="113"/>
      <c r="AOI24" s="113"/>
      <c r="AOJ24" s="113"/>
      <c r="AOK24" s="113"/>
      <c r="AOL24" s="113"/>
      <c r="AOM24" s="113"/>
      <c r="AON24" s="113"/>
      <c r="AOO24" s="113"/>
      <c r="AOP24" s="113"/>
      <c r="AOQ24" s="113"/>
      <c r="AOR24" s="113"/>
      <c r="AOS24" s="113"/>
      <c r="AOT24" s="113"/>
      <c r="AOU24" s="113"/>
      <c r="AOV24" s="113"/>
      <c r="AOW24" s="113"/>
      <c r="AOX24" s="113"/>
      <c r="AOY24" s="113"/>
      <c r="AOZ24" s="113"/>
      <c r="APA24" s="113"/>
      <c r="APB24" s="113"/>
      <c r="APC24" s="113"/>
      <c r="APD24" s="113"/>
      <c r="APE24" s="113"/>
      <c r="APF24" s="113"/>
      <c r="APG24" s="113"/>
      <c r="APH24" s="113"/>
      <c r="API24" s="113"/>
      <c r="APJ24" s="113"/>
      <c r="APK24" s="113"/>
      <c r="APL24" s="113"/>
      <c r="APM24" s="113"/>
      <c r="APN24" s="113"/>
      <c r="APO24" s="113"/>
      <c r="APP24" s="113"/>
      <c r="APQ24" s="113"/>
      <c r="APR24" s="113"/>
      <c r="APS24" s="113"/>
      <c r="APT24" s="113"/>
      <c r="APU24" s="113"/>
      <c r="APV24" s="113"/>
      <c r="APW24" s="113"/>
      <c r="APX24" s="113"/>
      <c r="APY24" s="113"/>
      <c r="APZ24" s="113"/>
      <c r="AQA24" s="113"/>
      <c r="AQB24" s="113"/>
      <c r="AQC24" s="113"/>
      <c r="AQD24" s="113"/>
      <c r="AQE24" s="113"/>
      <c r="AQF24" s="113"/>
      <c r="AQG24" s="113"/>
      <c r="AQH24" s="113"/>
      <c r="AQI24" s="113"/>
      <c r="AQJ24" s="113"/>
      <c r="AQK24" s="113"/>
      <c r="AQL24" s="113"/>
      <c r="AQM24" s="113"/>
      <c r="AQN24" s="113"/>
      <c r="AQO24" s="113"/>
      <c r="AQP24" s="113"/>
      <c r="AQQ24" s="113"/>
      <c r="AQR24" s="113"/>
      <c r="AQS24" s="113"/>
      <c r="AQT24" s="113"/>
      <c r="AQU24" s="113"/>
      <c r="AQV24" s="113"/>
      <c r="AQW24" s="113"/>
      <c r="AQX24" s="113"/>
      <c r="AQY24" s="113"/>
      <c r="AQZ24" s="113"/>
      <c r="ARA24" s="113"/>
      <c r="ARB24" s="113"/>
      <c r="ARC24" s="113"/>
      <c r="ARD24" s="113"/>
      <c r="ARE24" s="113"/>
      <c r="ARF24" s="113"/>
      <c r="ARG24" s="113"/>
      <c r="ARH24" s="113"/>
      <c r="ARI24" s="113"/>
      <c r="ARJ24" s="113"/>
      <c r="ARK24" s="113"/>
      <c r="ARL24" s="113"/>
      <c r="ARM24" s="113"/>
      <c r="ARN24" s="113"/>
      <c r="ARO24" s="113"/>
      <c r="ARP24" s="113"/>
      <c r="ARQ24" s="113"/>
      <c r="ARR24" s="113"/>
      <c r="ARS24" s="113"/>
      <c r="ART24" s="113"/>
      <c r="ARU24" s="113"/>
      <c r="ARV24" s="113"/>
      <c r="ARW24" s="113"/>
      <c r="ARX24" s="113"/>
      <c r="ARY24" s="113"/>
      <c r="ARZ24" s="113"/>
      <c r="ASA24" s="113"/>
      <c r="ASB24" s="113"/>
      <c r="ASC24" s="113"/>
      <c r="ASD24" s="113"/>
      <c r="ASE24" s="113"/>
      <c r="ASF24" s="113"/>
      <c r="ASG24" s="113"/>
      <c r="ASH24" s="113"/>
      <c r="ASI24" s="113"/>
      <c r="ASJ24" s="113"/>
      <c r="ASK24" s="113"/>
      <c r="ASL24" s="113"/>
      <c r="ASM24" s="113"/>
      <c r="ASN24" s="113"/>
      <c r="ASO24" s="113"/>
      <c r="ASP24" s="113"/>
      <c r="ASQ24" s="113"/>
      <c r="ASR24" s="113"/>
      <c r="ASS24" s="113"/>
      <c r="AST24" s="113"/>
      <c r="ASU24" s="113"/>
      <c r="ASV24" s="113"/>
      <c r="ASW24" s="113"/>
      <c r="ASX24" s="113"/>
      <c r="ASY24" s="113"/>
      <c r="ASZ24" s="113"/>
      <c r="ATA24" s="113"/>
      <c r="ATB24" s="113"/>
      <c r="ATC24" s="113"/>
      <c r="ATD24" s="113"/>
      <c r="ATE24" s="113"/>
      <c r="ATF24" s="113"/>
      <c r="ATG24" s="113"/>
      <c r="ATH24" s="113"/>
      <c r="ATI24" s="113"/>
      <c r="ATJ24" s="113"/>
      <c r="ATK24" s="113"/>
      <c r="ATL24" s="113"/>
      <c r="ATM24" s="113"/>
      <c r="ATN24" s="113"/>
      <c r="ATO24" s="113"/>
      <c r="ATP24" s="113"/>
      <c r="ATQ24" s="113"/>
      <c r="ATR24" s="113"/>
      <c r="ATS24" s="113"/>
      <c r="ATT24" s="113"/>
      <c r="ATU24" s="113"/>
      <c r="ATV24" s="113"/>
      <c r="ATW24" s="113"/>
      <c r="ATX24" s="113"/>
      <c r="ATY24" s="113"/>
      <c r="ATZ24" s="113"/>
      <c r="AUA24" s="113"/>
      <c r="AUB24" s="113"/>
      <c r="AUC24" s="113"/>
      <c r="AUD24" s="113"/>
      <c r="AUE24" s="113"/>
      <c r="AUF24" s="113"/>
      <c r="AUG24" s="113"/>
      <c r="AUH24" s="113"/>
      <c r="AUI24" s="113"/>
      <c r="AUJ24" s="113"/>
      <c r="AUK24" s="113"/>
      <c r="AUL24" s="113"/>
      <c r="AUM24" s="113"/>
      <c r="AUN24" s="113"/>
      <c r="AUO24" s="113"/>
      <c r="AUP24" s="113"/>
      <c r="AUQ24" s="113"/>
      <c r="AUR24" s="113"/>
      <c r="AUS24" s="113"/>
      <c r="AUT24" s="113"/>
      <c r="AUU24" s="113"/>
      <c r="AUV24" s="113"/>
      <c r="AUW24" s="113"/>
      <c r="AUX24" s="113"/>
      <c r="AUY24" s="113"/>
      <c r="AUZ24" s="113"/>
      <c r="AVA24" s="113"/>
      <c r="AVB24" s="113"/>
      <c r="AVC24" s="113"/>
      <c r="AVD24" s="113"/>
      <c r="AVE24" s="113"/>
      <c r="AVF24" s="113"/>
      <c r="AVG24" s="113"/>
      <c r="AVH24" s="113"/>
      <c r="AVI24" s="113"/>
      <c r="AVJ24" s="113"/>
      <c r="AVK24" s="113"/>
      <c r="AVL24" s="113"/>
      <c r="AVM24" s="113"/>
      <c r="AVN24" s="113"/>
      <c r="AVO24" s="113"/>
      <c r="AVP24" s="113"/>
      <c r="AVQ24" s="113"/>
      <c r="AVR24" s="113"/>
      <c r="AVS24" s="113"/>
      <c r="AVT24" s="113"/>
      <c r="AVU24" s="113"/>
      <c r="AVV24" s="113"/>
      <c r="AVW24" s="113"/>
      <c r="AVX24" s="113"/>
      <c r="AVY24" s="113"/>
      <c r="AVZ24" s="113"/>
      <c r="AWA24" s="113"/>
      <c r="AWB24" s="113"/>
      <c r="AWC24" s="113"/>
      <c r="AWD24" s="113"/>
      <c r="AWE24" s="113"/>
      <c r="AWF24" s="113"/>
      <c r="AWG24" s="113"/>
      <c r="AWH24" s="113"/>
      <c r="AWI24" s="113"/>
      <c r="AWJ24" s="113"/>
      <c r="AWK24" s="113"/>
      <c r="AWL24" s="113"/>
      <c r="AWM24" s="113"/>
      <c r="AWN24" s="113"/>
      <c r="AWO24" s="113"/>
      <c r="AWP24" s="113"/>
      <c r="AWQ24" s="113"/>
      <c r="AWR24" s="113"/>
      <c r="AWS24" s="113"/>
      <c r="AWT24" s="113"/>
      <c r="AWU24" s="113"/>
      <c r="AWV24" s="113"/>
      <c r="AWW24" s="113"/>
      <c r="AWX24" s="113"/>
      <c r="AWY24" s="113"/>
      <c r="AWZ24" s="113"/>
      <c r="AXA24" s="113"/>
      <c r="AXB24" s="113"/>
      <c r="AXC24" s="113"/>
      <c r="AXD24" s="113"/>
      <c r="AXE24" s="113"/>
      <c r="AXF24" s="113"/>
      <c r="AXG24" s="113"/>
      <c r="AXH24" s="113"/>
      <c r="AXI24" s="113"/>
      <c r="AXJ24" s="113"/>
      <c r="AXK24" s="113"/>
      <c r="AXL24" s="113"/>
      <c r="AXM24" s="113"/>
      <c r="AXN24" s="113"/>
      <c r="AXO24" s="113"/>
      <c r="AXP24" s="113"/>
      <c r="AXQ24" s="113"/>
      <c r="AXR24" s="113"/>
      <c r="AXS24" s="113"/>
      <c r="AXT24" s="113"/>
      <c r="AXU24" s="113"/>
      <c r="AXV24" s="113"/>
      <c r="AXW24" s="113"/>
      <c r="AXX24" s="113"/>
      <c r="AXY24" s="113"/>
      <c r="AXZ24" s="113"/>
      <c r="AYA24" s="113"/>
      <c r="AYB24" s="113"/>
      <c r="AYC24" s="113"/>
      <c r="AYD24" s="113"/>
      <c r="AYE24" s="113"/>
      <c r="AYF24" s="113"/>
      <c r="AYG24" s="113"/>
      <c r="AYH24" s="113"/>
      <c r="AYI24" s="113"/>
      <c r="AYJ24" s="113"/>
      <c r="AYK24" s="113"/>
      <c r="AYL24" s="113"/>
      <c r="AYM24" s="113"/>
      <c r="AYN24" s="113"/>
      <c r="AYO24" s="113"/>
      <c r="AYP24" s="113"/>
      <c r="AYQ24" s="113"/>
      <c r="AYR24" s="113"/>
      <c r="AYS24" s="113"/>
      <c r="AYT24" s="113"/>
      <c r="AYU24" s="113"/>
      <c r="AYV24" s="113"/>
      <c r="AYW24" s="113"/>
      <c r="AYX24" s="113"/>
      <c r="AYY24" s="113"/>
      <c r="AYZ24" s="113"/>
      <c r="AZA24" s="113"/>
      <c r="AZB24" s="113"/>
      <c r="AZC24" s="113"/>
      <c r="AZD24" s="113"/>
      <c r="AZE24" s="113"/>
      <c r="AZF24" s="113"/>
      <c r="AZG24" s="113"/>
      <c r="AZH24" s="113"/>
      <c r="AZI24" s="113"/>
      <c r="AZJ24" s="113"/>
      <c r="AZK24" s="113"/>
      <c r="AZL24" s="113"/>
      <c r="AZM24" s="113"/>
      <c r="AZN24" s="113"/>
      <c r="AZO24" s="113"/>
      <c r="AZP24" s="113"/>
      <c r="AZQ24" s="113"/>
      <c r="AZR24" s="113"/>
      <c r="AZS24" s="113"/>
      <c r="AZT24" s="113"/>
      <c r="AZU24" s="113"/>
      <c r="AZV24" s="113"/>
      <c r="AZW24" s="113"/>
      <c r="AZX24" s="113"/>
      <c r="AZY24" s="113"/>
      <c r="AZZ24" s="113"/>
      <c r="BAA24" s="113"/>
      <c r="BAB24" s="113"/>
      <c r="BAC24" s="113"/>
      <c r="BAD24" s="113"/>
      <c r="BAE24" s="113"/>
      <c r="BAF24" s="113"/>
      <c r="BAG24" s="113"/>
      <c r="BAH24" s="113"/>
      <c r="BAI24" s="113"/>
      <c r="BAJ24" s="113"/>
      <c r="BAK24" s="113"/>
      <c r="BAL24" s="113"/>
      <c r="BAM24" s="113"/>
      <c r="BAN24" s="113"/>
      <c r="BAO24" s="113"/>
      <c r="BAP24" s="113"/>
      <c r="BAQ24" s="113"/>
      <c r="BAR24" s="113"/>
      <c r="BAS24" s="113"/>
      <c r="BAT24" s="113"/>
      <c r="BAU24" s="113"/>
      <c r="BAV24" s="113"/>
      <c r="BAW24" s="113"/>
      <c r="BAX24" s="113"/>
      <c r="BAY24" s="113"/>
      <c r="BAZ24" s="113"/>
      <c r="BBA24" s="113"/>
      <c r="BBB24" s="113"/>
      <c r="BBC24" s="113"/>
      <c r="BBD24" s="113"/>
      <c r="BBE24" s="113"/>
      <c r="BBF24" s="113"/>
      <c r="BBG24" s="113"/>
      <c r="BBH24" s="113"/>
      <c r="BBI24" s="113"/>
      <c r="BBJ24" s="113"/>
      <c r="BBK24" s="113"/>
      <c r="BBL24" s="113"/>
      <c r="BBM24" s="113"/>
      <c r="BBN24" s="113"/>
      <c r="BBO24" s="113"/>
      <c r="BBP24" s="113"/>
      <c r="BBQ24" s="113"/>
      <c r="BBR24" s="113"/>
      <c r="BBS24" s="113"/>
      <c r="BBT24" s="113"/>
      <c r="BBU24" s="113"/>
      <c r="BBV24" s="113"/>
      <c r="BBW24" s="113"/>
      <c r="BBX24" s="113"/>
      <c r="BBY24" s="113"/>
      <c r="BBZ24" s="113"/>
      <c r="BCA24" s="113"/>
      <c r="BCB24" s="113"/>
      <c r="BCC24" s="113"/>
      <c r="BCD24" s="113"/>
      <c r="BCE24" s="113"/>
      <c r="BCF24" s="113"/>
      <c r="BCG24" s="113"/>
      <c r="BCH24" s="113"/>
      <c r="BCI24" s="113"/>
      <c r="BCJ24" s="113"/>
      <c r="BCK24" s="113"/>
      <c r="BCL24" s="113"/>
      <c r="BCM24" s="113"/>
      <c r="BCN24" s="113"/>
      <c r="BCO24" s="113"/>
      <c r="BCP24" s="113"/>
      <c r="BCQ24" s="113"/>
      <c r="BCR24" s="113"/>
      <c r="BCS24" s="113"/>
      <c r="BCT24" s="113"/>
      <c r="BCU24" s="113"/>
      <c r="BCV24" s="113"/>
      <c r="BCW24" s="113"/>
      <c r="BCX24" s="113"/>
      <c r="BCY24" s="113"/>
      <c r="BCZ24" s="113"/>
      <c r="BDA24" s="113"/>
      <c r="BDB24" s="113"/>
      <c r="BDC24" s="113"/>
      <c r="BDD24" s="113"/>
      <c r="BDE24" s="113"/>
      <c r="BDF24" s="113"/>
      <c r="BDG24" s="113"/>
      <c r="BDH24" s="113"/>
      <c r="BDI24" s="113"/>
      <c r="BDJ24" s="113"/>
      <c r="BDK24" s="113"/>
      <c r="BDL24" s="113"/>
      <c r="BDM24" s="113"/>
      <c r="BDN24" s="113"/>
      <c r="BDO24" s="113"/>
      <c r="BDP24" s="113"/>
      <c r="BDQ24" s="113"/>
      <c r="BDR24" s="113"/>
      <c r="BDS24" s="113"/>
      <c r="BDT24" s="113"/>
      <c r="BDU24" s="113"/>
      <c r="BDV24" s="113"/>
      <c r="BDW24" s="113"/>
      <c r="BDX24" s="113"/>
      <c r="BDY24" s="113"/>
      <c r="BDZ24" s="113"/>
      <c r="BEA24" s="113"/>
      <c r="BEB24" s="113"/>
      <c r="BEC24" s="113"/>
      <c r="BED24" s="113"/>
      <c r="BEE24" s="113"/>
      <c r="BEF24" s="113"/>
      <c r="BEG24" s="113"/>
      <c r="BEH24" s="113"/>
      <c r="BEI24" s="113"/>
      <c r="BEJ24" s="113"/>
      <c r="BEK24" s="113"/>
      <c r="BEL24" s="113"/>
      <c r="BEM24" s="113"/>
      <c r="BEN24" s="113"/>
      <c r="BEO24" s="113"/>
      <c r="BEP24" s="113"/>
      <c r="BEQ24" s="113"/>
      <c r="BER24" s="113"/>
      <c r="BES24" s="113"/>
      <c r="BET24" s="113"/>
      <c r="BEU24" s="113"/>
      <c r="BEV24" s="113"/>
      <c r="BEW24" s="113"/>
      <c r="BEX24" s="113"/>
      <c r="BEY24" s="113"/>
      <c r="BEZ24" s="113"/>
      <c r="BFA24" s="113"/>
      <c r="BFB24" s="113"/>
      <c r="BFC24" s="113"/>
      <c r="BFD24" s="113"/>
      <c r="BFE24" s="113"/>
      <c r="BFF24" s="113"/>
      <c r="BFG24" s="113"/>
      <c r="BFH24" s="113"/>
      <c r="BFI24" s="113"/>
      <c r="BFJ24" s="113"/>
      <c r="BFK24" s="113"/>
      <c r="BFL24" s="113"/>
      <c r="BFM24" s="113"/>
      <c r="BFN24" s="113"/>
      <c r="BFO24" s="113"/>
      <c r="BFP24" s="113"/>
      <c r="BFQ24" s="113"/>
      <c r="BFR24" s="113"/>
      <c r="BFS24" s="113"/>
      <c r="BFT24" s="113"/>
      <c r="BFU24" s="113"/>
      <c r="BFV24" s="113"/>
      <c r="BFW24" s="113"/>
      <c r="BFX24" s="113"/>
      <c r="BFY24" s="113"/>
      <c r="BFZ24" s="113"/>
      <c r="BGA24" s="113"/>
      <c r="BGB24" s="113"/>
      <c r="BGC24" s="113"/>
      <c r="BGD24" s="113"/>
      <c r="BGE24" s="113"/>
      <c r="BGF24" s="113"/>
      <c r="BGG24" s="113"/>
      <c r="BGH24" s="113"/>
      <c r="BGI24" s="113"/>
      <c r="BGJ24" s="113"/>
      <c r="BGK24" s="113"/>
      <c r="BGL24" s="113"/>
      <c r="BGM24" s="113"/>
      <c r="BGN24" s="113"/>
      <c r="BGO24" s="113"/>
      <c r="BGP24" s="113"/>
      <c r="BGQ24" s="113"/>
      <c r="BGR24" s="113"/>
      <c r="BGS24" s="113"/>
      <c r="BGT24" s="113"/>
      <c r="BGU24" s="113"/>
      <c r="BGV24" s="113"/>
      <c r="BGW24" s="113"/>
      <c r="BGX24" s="113"/>
      <c r="BGY24" s="113"/>
      <c r="BGZ24" s="113"/>
      <c r="BHA24" s="113"/>
      <c r="BHB24" s="113"/>
      <c r="BHC24" s="113"/>
      <c r="BHD24" s="113"/>
      <c r="BHE24" s="113"/>
      <c r="BHF24" s="113"/>
      <c r="BHG24" s="113"/>
      <c r="BHH24" s="113"/>
      <c r="BHI24" s="113"/>
      <c r="BHJ24" s="113"/>
      <c r="BHK24" s="113"/>
      <c r="BHL24" s="113"/>
      <c r="BHM24" s="113"/>
      <c r="BHN24" s="113"/>
      <c r="BHO24" s="113"/>
      <c r="BHP24" s="113"/>
      <c r="BHQ24" s="113"/>
      <c r="BHR24" s="113"/>
      <c r="BHS24" s="113"/>
      <c r="BHT24" s="113"/>
      <c r="BHU24" s="113"/>
      <c r="BHV24" s="113"/>
      <c r="BHW24" s="113"/>
      <c r="BHX24" s="113"/>
      <c r="BHY24" s="113"/>
      <c r="BHZ24" s="113"/>
      <c r="BIA24" s="113"/>
      <c r="BIB24" s="113"/>
      <c r="BIC24" s="113"/>
      <c r="BID24" s="113"/>
      <c r="BIE24" s="113"/>
      <c r="BIF24" s="113"/>
      <c r="BIG24" s="113"/>
      <c r="BIH24" s="113"/>
      <c r="BII24" s="113"/>
      <c r="BIJ24" s="113"/>
      <c r="BIK24" s="113"/>
      <c r="BIL24" s="113"/>
      <c r="BIM24" s="113"/>
      <c r="BIN24" s="113"/>
      <c r="BIO24" s="113"/>
      <c r="BIP24" s="113"/>
      <c r="BIQ24" s="113"/>
      <c r="BIR24" s="113"/>
      <c r="BIS24" s="113"/>
      <c r="BIT24" s="113"/>
      <c r="BIU24" s="113"/>
      <c r="BIV24" s="113"/>
      <c r="BIW24" s="113"/>
      <c r="BIX24" s="113"/>
      <c r="BIY24" s="113"/>
      <c r="BIZ24" s="113"/>
      <c r="BJA24" s="113"/>
      <c r="BJB24" s="113"/>
      <c r="BJC24" s="113"/>
      <c r="BJD24" s="113"/>
      <c r="BJE24" s="113"/>
      <c r="BJF24" s="113"/>
      <c r="BJG24" s="113"/>
      <c r="BJH24" s="113"/>
      <c r="BJI24" s="113"/>
      <c r="BJJ24" s="113"/>
      <c r="BJK24" s="113"/>
      <c r="BJL24" s="113"/>
      <c r="BJM24" s="113"/>
      <c r="BJN24" s="113"/>
      <c r="BJO24" s="113"/>
      <c r="BJP24" s="113"/>
      <c r="BJQ24" s="113"/>
      <c r="BJR24" s="113"/>
      <c r="BJS24" s="113"/>
      <c r="BJT24" s="113"/>
      <c r="BJU24" s="113"/>
      <c r="BJV24" s="113"/>
      <c r="BJW24" s="113"/>
      <c r="BJX24" s="113"/>
      <c r="BJY24" s="113"/>
      <c r="BJZ24" s="113"/>
      <c r="BKA24" s="113"/>
      <c r="BKB24" s="113"/>
      <c r="BKC24" s="113"/>
      <c r="BKD24" s="113"/>
      <c r="BKE24" s="113"/>
      <c r="BKF24" s="113"/>
      <c r="BKG24" s="113"/>
      <c r="BKH24" s="113"/>
      <c r="BKI24" s="113"/>
      <c r="BKJ24" s="113"/>
      <c r="BKK24" s="113"/>
      <c r="BKL24" s="113"/>
      <c r="BKM24" s="113"/>
      <c r="BKN24" s="113"/>
      <c r="BKO24" s="113"/>
      <c r="BKP24" s="113"/>
      <c r="BKQ24" s="113"/>
      <c r="BKR24" s="113"/>
      <c r="BKS24" s="113"/>
      <c r="BKT24" s="113"/>
      <c r="BKU24" s="113"/>
      <c r="BKV24" s="113"/>
      <c r="BKW24" s="113"/>
      <c r="BKX24" s="113"/>
      <c r="BKY24" s="113"/>
      <c r="BKZ24" s="113"/>
      <c r="BLA24" s="113"/>
      <c r="BLB24" s="113"/>
      <c r="BLC24" s="113"/>
      <c r="BLD24" s="113"/>
      <c r="BLE24" s="113"/>
      <c r="BLF24" s="113"/>
      <c r="BLG24" s="113"/>
      <c r="BLH24" s="113"/>
      <c r="BLI24" s="113"/>
      <c r="BLJ24" s="113"/>
      <c r="BLK24" s="113"/>
      <c r="BLL24" s="113"/>
      <c r="BLM24" s="113"/>
      <c r="BLN24" s="113"/>
      <c r="BLO24" s="113"/>
      <c r="BLP24" s="114"/>
    </row>
    <row r="25" spans="1:1680" s="115" customFormat="1" ht="50.25" customHeight="1">
      <c r="A25" s="392"/>
      <c r="B25" s="383"/>
      <c r="C25" s="386"/>
      <c r="D25" s="112" t="s">
        <v>269</v>
      </c>
      <c r="E25" s="117">
        <v>0</v>
      </c>
      <c r="F25" s="117">
        <v>0</v>
      </c>
      <c r="G25" s="108">
        <v>0</v>
      </c>
      <c r="H25" s="369"/>
      <c r="I25" s="369"/>
      <c r="J25" s="369"/>
      <c r="K25" s="366"/>
      <c r="L25" s="369"/>
      <c r="M25" s="371"/>
      <c r="N25" s="371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  <c r="IW25" s="113"/>
      <c r="IX25" s="113"/>
      <c r="IY25" s="113"/>
      <c r="IZ25" s="113"/>
      <c r="JA25" s="113"/>
      <c r="JB25" s="113"/>
      <c r="JC25" s="113"/>
      <c r="JD25" s="113"/>
      <c r="JE25" s="113"/>
      <c r="JF25" s="113"/>
      <c r="JG25" s="113"/>
      <c r="JH25" s="113"/>
      <c r="JI25" s="113"/>
      <c r="JJ25" s="113"/>
      <c r="JK25" s="113"/>
      <c r="JL25" s="113"/>
      <c r="JM25" s="113"/>
      <c r="JN25" s="113"/>
      <c r="JO25" s="113"/>
      <c r="JP25" s="113"/>
      <c r="JQ25" s="113"/>
      <c r="JR25" s="113"/>
      <c r="JS25" s="113"/>
      <c r="JT25" s="113"/>
      <c r="JU25" s="113"/>
      <c r="JV25" s="113"/>
      <c r="JW25" s="113"/>
      <c r="JX25" s="113"/>
      <c r="JY25" s="113"/>
      <c r="JZ25" s="113"/>
      <c r="KA25" s="113"/>
      <c r="KB25" s="113"/>
      <c r="KC25" s="113"/>
      <c r="KD25" s="113"/>
      <c r="KE25" s="113"/>
      <c r="KF25" s="113"/>
      <c r="KG25" s="113"/>
      <c r="KH25" s="113"/>
      <c r="KI25" s="113"/>
      <c r="KJ25" s="113"/>
      <c r="KK25" s="113"/>
      <c r="KL25" s="113"/>
      <c r="KM25" s="113"/>
      <c r="KN25" s="113"/>
      <c r="KO25" s="113"/>
      <c r="KP25" s="113"/>
      <c r="KQ25" s="113"/>
      <c r="KR25" s="113"/>
      <c r="KS25" s="113"/>
      <c r="KT25" s="113"/>
      <c r="KU25" s="113"/>
      <c r="KV25" s="113"/>
      <c r="KW25" s="113"/>
      <c r="KX25" s="113"/>
      <c r="KY25" s="113"/>
      <c r="KZ25" s="113"/>
      <c r="LA25" s="113"/>
      <c r="LB25" s="113"/>
      <c r="LC25" s="113"/>
      <c r="LD25" s="113"/>
      <c r="LE25" s="113"/>
      <c r="LF25" s="113"/>
      <c r="LG25" s="113"/>
      <c r="LH25" s="113"/>
      <c r="LI25" s="113"/>
      <c r="LJ25" s="113"/>
      <c r="LK25" s="113"/>
      <c r="LL25" s="113"/>
      <c r="LM25" s="113"/>
      <c r="LN25" s="113"/>
      <c r="LO25" s="113"/>
      <c r="LP25" s="113"/>
      <c r="LQ25" s="113"/>
      <c r="LR25" s="113"/>
      <c r="LS25" s="113"/>
      <c r="LT25" s="113"/>
      <c r="LU25" s="113"/>
      <c r="LV25" s="113"/>
      <c r="LW25" s="113"/>
      <c r="LX25" s="113"/>
      <c r="LY25" s="113"/>
      <c r="LZ25" s="113"/>
      <c r="MA25" s="113"/>
      <c r="MB25" s="113"/>
      <c r="MC25" s="113"/>
      <c r="MD25" s="113"/>
      <c r="ME25" s="113"/>
      <c r="MF25" s="113"/>
      <c r="MG25" s="113"/>
      <c r="MH25" s="113"/>
      <c r="MI25" s="113"/>
      <c r="MJ25" s="113"/>
      <c r="MK25" s="113"/>
      <c r="ML25" s="113"/>
      <c r="MM25" s="113"/>
      <c r="MN25" s="113"/>
      <c r="MO25" s="113"/>
      <c r="MP25" s="113"/>
      <c r="MQ25" s="113"/>
      <c r="MR25" s="113"/>
      <c r="MS25" s="113"/>
      <c r="MT25" s="113"/>
      <c r="MU25" s="113"/>
      <c r="MV25" s="113"/>
      <c r="MW25" s="113"/>
      <c r="MX25" s="113"/>
      <c r="MY25" s="113"/>
      <c r="MZ25" s="113"/>
      <c r="NA25" s="113"/>
      <c r="NB25" s="113"/>
      <c r="NC25" s="113"/>
      <c r="ND25" s="113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3"/>
      <c r="NS25" s="113"/>
      <c r="NT25" s="113"/>
      <c r="NU25" s="113"/>
      <c r="NV25" s="113"/>
      <c r="NW25" s="113"/>
      <c r="NX25" s="113"/>
      <c r="NY25" s="113"/>
      <c r="NZ25" s="113"/>
      <c r="OA25" s="113"/>
      <c r="OB25" s="113"/>
      <c r="OC25" s="113"/>
      <c r="OD25" s="113"/>
      <c r="OE25" s="113"/>
      <c r="OF25" s="113"/>
      <c r="OG25" s="113"/>
      <c r="OH25" s="113"/>
      <c r="OI25" s="113"/>
      <c r="OJ25" s="113"/>
      <c r="OK25" s="113"/>
      <c r="OL25" s="113"/>
      <c r="OM25" s="113"/>
      <c r="ON25" s="113"/>
      <c r="OO25" s="113"/>
      <c r="OP25" s="113"/>
      <c r="OQ25" s="113"/>
      <c r="OR25" s="113"/>
      <c r="OS25" s="113"/>
      <c r="OT25" s="113"/>
      <c r="OU25" s="113"/>
      <c r="OV25" s="113"/>
      <c r="OW25" s="113"/>
      <c r="OX25" s="113"/>
      <c r="OY25" s="113"/>
      <c r="OZ25" s="113"/>
      <c r="PA25" s="113"/>
      <c r="PB25" s="113"/>
      <c r="PC25" s="113"/>
      <c r="PD25" s="113"/>
      <c r="PE25" s="113"/>
      <c r="PF25" s="113"/>
      <c r="PG25" s="113"/>
      <c r="PH25" s="113"/>
      <c r="PI25" s="113"/>
      <c r="PJ25" s="113"/>
      <c r="PK25" s="113"/>
      <c r="PL25" s="113"/>
      <c r="PM25" s="113"/>
      <c r="PN25" s="113"/>
      <c r="PO25" s="113"/>
      <c r="PP25" s="113"/>
      <c r="PQ25" s="113"/>
      <c r="PR25" s="113"/>
      <c r="PS25" s="113"/>
      <c r="PT25" s="113"/>
      <c r="PU25" s="113"/>
      <c r="PV25" s="113"/>
      <c r="PW25" s="113"/>
      <c r="PX25" s="113"/>
      <c r="PY25" s="113"/>
      <c r="PZ25" s="113"/>
      <c r="QA25" s="113"/>
      <c r="QB25" s="113"/>
      <c r="QC25" s="113"/>
      <c r="QD25" s="113"/>
      <c r="QE25" s="113"/>
      <c r="QF25" s="113"/>
      <c r="QG25" s="113"/>
      <c r="QH25" s="113"/>
      <c r="QI25" s="113"/>
      <c r="QJ25" s="113"/>
      <c r="QK25" s="113"/>
      <c r="QL25" s="113"/>
      <c r="QM25" s="113"/>
      <c r="QN25" s="113"/>
      <c r="QO25" s="113"/>
      <c r="QP25" s="113"/>
      <c r="QQ25" s="113"/>
      <c r="QR25" s="113"/>
      <c r="QS25" s="113"/>
      <c r="QT25" s="113"/>
      <c r="QU25" s="113"/>
      <c r="QV25" s="113"/>
      <c r="QW25" s="113"/>
      <c r="QX25" s="113"/>
      <c r="QY25" s="113"/>
      <c r="QZ25" s="113"/>
      <c r="RA25" s="113"/>
      <c r="RB25" s="113"/>
      <c r="RC25" s="113"/>
      <c r="RD25" s="113"/>
      <c r="RE25" s="113"/>
      <c r="RF25" s="113"/>
      <c r="RG25" s="113"/>
      <c r="RH25" s="113"/>
      <c r="RI25" s="113"/>
      <c r="RJ25" s="113"/>
      <c r="RK25" s="113"/>
      <c r="RL25" s="113"/>
      <c r="RM25" s="113"/>
      <c r="RN25" s="113"/>
      <c r="RO25" s="113"/>
      <c r="RP25" s="113"/>
      <c r="RQ25" s="113"/>
      <c r="RR25" s="113"/>
      <c r="RS25" s="113"/>
      <c r="RT25" s="113"/>
      <c r="RU25" s="113"/>
      <c r="RV25" s="113"/>
      <c r="RW25" s="113"/>
      <c r="RX25" s="113"/>
      <c r="RY25" s="113"/>
      <c r="RZ25" s="113"/>
      <c r="SA25" s="113"/>
      <c r="SB25" s="113"/>
      <c r="SC25" s="113"/>
      <c r="SD25" s="113"/>
      <c r="SE25" s="113"/>
      <c r="SF25" s="113"/>
      <c r="SG25" s="113"/>
      <c r="SH25" s="113"/>
      <c r="SI25" s="113"/>
      <c r="SJ25" s="113"/>
      <c r="SK25" s="113"/>
      <c r="SL25" s="113"/>
      <c r="SM25" s="113"/>
      <c r="SN25" s="113"/>
      <c r="SO25" s="113"/>
      <c r="SP25" s="113"/>
      <c r="SQ25" s="113"/>
      <c r="SR25" s="113"/>
      <c r="SS25" s="113"/>
      <c r="ST25" s="113"/>
      <c r="SU25" s="113"/>
      <c r="SV25" s="113"/>
      <c r="SW25" s="113"/>
      <c r="SX25" s="113"/>
      <c r="SY25" s="113"/>
      <c r="SZ25" s="113"/>
      <c r="TA25" s="113"/>
      <c r="TB25" s="113"/>
      <c r="TC25" s="113"/>
      <c r="TD25" s="113"/>
      <c r="TE25" s="113"/>
      <c r="TF25" s="113"/>
      <c r="TG25" s="113"/>
      <c r="TH25" s="113"/>
      <c r="TI25" s="113"/>
      <c r="TJ25" s="113"/>
      <c r="TK25" s="113"/>
      <c r="TL25" s="113"/>
      <c r="TM25" s="113"/>
      <c r="TN25" s="113"/>
      <c r="TO25" s="113"/>
      <c r="TP25" s="113"/>
      <c r="TQ25" s="113"/>
      <c r="TR25" s="113"/>
      <c r="TS25" s="113"/>
      <c r="TT25" s="113"/>
      <c r="TU25" s="113"/>
      <c r="TV25" s="113"/>
      <c r="TW25" s="113"/>
      <c r="TX25" s="113"/>
      <c r="TY25" s="113"/>
      <c r="TZ25" s="113"/>
      <c r="UA25" s="113"/>
      <c r="UB25" s="113"/>
      <c r="UC25" s="113"/>
      <c r="UD25" s="113"/>
      <c r="UE25" s="113"/>
      <c r="UF25" s="113"/>
      <c r="UG25" s="113"/>
      <c r="UH25" s="113"/>
      <c r="UI25" s="113"/>
      <c r="UJ25" s="113"/>
      <c r="UK25" s="113"/>
      <c r="UL25" s="113"/>
      <c r="UM25" s="113"/>
      <c r="UN25" s="113"/>
      <c r="UO25" s="113"/>
      <c r="UP25" s="113"/>
      <c r="UQ25" s="113"/>
      <c r="UR25" s="113"/>
      <c r="US25" s="113"/>
      <c r="UT25" s="113"/>
      <c r="UU25" s="113"/>
      <c r="UV25" s="113"/>
      <c r="UW25" s="113"/>
      <c r="UX25" s="113"/>
      <c r="UY25" s="113"/>
      <c r="UZ25" s="113"/>
      <c r="VA25" s="113"/>
      <c r="VB25" s="113"/>
      <c r="VC25" s="113"/>
      <c r="VD25" s="113"/>
      <c r="VE25" s="113"/>
      <c r="VF25" s="113"/>
      <c r="VG25" s="113"/>
      <c r="VH25" s="113"/>
      <c r="VI25" s="113"/>
      <c r="VJ25" s="113"/>
      <c r="VK25" s="113"/>
      <c r="VL25" s="113"/>
      <c r="VM25" s="113"/>
      <c r="VN25" s="113"/>
      <c r="VO25" s="113"/>
      <c r="VP25" s="113"/>
      <c r="VQ25" s="113"/>
      <c r="VR25" s="113"/>
      <c r="VS25" s="113"/>
      <c r="VT25" s="113"/>
      <c r="VU25" s="113"/>
      <c r="VV25" s="113"/>
      <c r="VW25" s="113"/>
      <c r="VX25" s="113"/>
      <c r="VY25" s="113"/>
      <c r="VZ25" s="113"/>
      <c r="WA25" s="113"/>
      <c r="WB25" s="113"/>
      <c r="WC25" s="113"/>
      <c r="WD25" s="113"/>
      <c r="WE25" s="113"/>
      <c r="WF25" s="113"/>
      <c r="WG25" s="113"/>
      <c r="WH25" s="113"/>
      <c r="WI25" s="113"/>
      <c r="WJ25" s="113"/>
      <c r="WK25" s="113"/>
      <c r="WL25" s="113"/>
      <c r="WM25" s="113"/>
      <c r="WN25" s="113"/>
      <c r="WO25" s="113"/>
      <c r="WP25" s="113"/>
      <c r="WQ25" s="113"/>
      <c r="WR25" s="113"/>
      <c r="WS25" s="113"/>
      <c r="WT25" s="113"/>
      <c r="WU25" s="113"/>
      <c r="WV25" s="113"/>
      <c r="WW25" s="113"/>
      <c r="WX25" s="113"/>
      <c r="WY25" s="113"/>
      <c r="WZ25" s="113"/>
      <c r="XA25" s="113"/>
      <c r="XB25" s="113"/>
      <c r="XC25" s="113"/>
      <c r="XD25" s="113"/>
      <c r="XE25" s="113"/>
      <c r="XF25" s="113"/>
      <c r="XG25" s="113"/>
      <c r="XH25" s="113"/>
      <c r="XI25" s="113"/>
      <c r="XJ25" s="113"/>
      <c r="XK25" s="113"/>
      <c r="XL25" s="113"/>
      <c r="XM25" s="113"/>
      <c r="XN25" s="113"/>
      <c r="XO25" s="113"/>
      <c r="XP25" s="113"/>
      <c r="XQ25" s="113"/>
      <c r="XR25" s="113"/>
      <c r="XS25" s="113"/>
      <c r="XT25" s="113"/>
      <c r="XU25" s="113"/>
      <c r="XV25" s="113"/>
      <c r="XW25" s="113"/>
      <c r="XX25" s="113"/>
      <c r="XY25" s="113"/>
      <c r="XZ25" s="113"/>
      <c r="YA25" s="113"/>
      <c r="YB25" s="113"/>
      <c r="YC25" s="113"/>
      <c r="YD25" s="113"/>
      <c r="YE25" s="113"/>
      <c r="YF25" s="113"/>
      <c r="YG25" s="113"/>
      <c r="YH25" s="113"/>
      <c r="YI25" s="113"/>
      <c r="YJ25" s="113"/>
      <c r="YK25" s="113"/>
      <c r="YL25" s="113"/>
      <c r="YM25" s="113"/>
      <c r="YN25" s="113"/>
      <c r="YO25" s="113"/>
      <c r="YP25" s="113"/>
      <c r="YQ25" s="113"/>
      <c r="YR25" s="113"/>
      <c r="YS25" s="113"/>
      <c r="YT25" s="113"/>
      <c r="YU25" s="113"/>
      <c r="YV25" s="113"/>
      <c r="YW25" s="113"/>
      <c r="YX25" s="113"/>
      <c r="YY25" s="113"/>
      <c r="YZ25" s="113"/>
      <c r="ZA25" s="113"/>
      <c r="ZB25" s="113"/>
      <c r="ZC25" s="113"/>
      <c r="ZD25" s="113"/>
      <c r="ZE25" s="113"/>
      <c r="ZF25" s="113"/>
      <c r="ZG25" s="113"/>
      <c r="ZH25" s="113"/>
      <c r="ZI25" s="113"/>
      <c r="ZJ25" s="113"/>
      <c r="ZK25" s="113"/>
      <c r="ZL25" s="113"/>
      <c r="ZM25" s="113"/>
      <c r="ZN25" s="113"/>
      <c r="ZO25" s="113"/>
      <c r="ZP25" s="113"/>
      <c r="ZQ25" s="113"/>
      <c r="ZR25" s="113"/>
      <c r="ZS25" s="113"/>
      <c r="ZT25" s="113"/>
      <c r="ZU25" s="113"/>
      <c r="ZV25" s="113"/>
      <c r="ZW25" s="113"/>
      <c r="ZX25" s="113"/>
      <c r="ZY25" s="113"/>
      <c r="ZZ25" s="113"/>
      <c r="AAA25" s="113"/>
      <c r="AAB25" s="113"/>
      <c r="AAC25" s="113"/>
      <c r="AAD25" s="113"/>
      <c r="AAE25" s="113"/>
      <c r="AAF25" s="113"/>
      <c r="AAG25" s="113"/>
      <c r="AAH25" s="113"/>
      <c r="AAI25" s="113"/>
      <c r="AAJ25" s="113"/>
      <c r="AAK25" s="113"/>
      <c r="AAL25" s="113"/>
      <c r="AAM25" s="113"/>
      <c r="AAN25" s="113"/>
      <c r="AAO25" s="113"/>
      <c r="AAP25" s="113"/>
      <c r="AAQ25" s="113"/>
      <c r="AAR25" s="113"/>
      <c r="AAS25" s="113"/>
      <c r="AAT25" s="113"/>
      <c r="AAU25" s="113"/>
      <c r="AAV25" s="113"/>
      <c r="AAW25" s="113"/>
      <c r="AAX25" s="113"/>
      <c r="AAY25" s="113"/>
      <c r="AAZ25" s="113"/>
      <c r="ABA25" s="113"/>
      <c r="ABB25" s="113"/>
      <c r="ABC25" s="113"/>
      <c r="ABD25" s="113"/>
      <c r="ABE25" s="113"/>
      <c r="ABF25" s="113"/>
      <c r="ABG25" s="113"/>
      <c r="ABH25" s="113"/>
      <c r="ABI25" s="113"/>
      <c r="ABJ25" s="113"/>
      <c r="ABK25" s="113"/>
      <c r="ABL25" s="113"/>
      <c r="ABM25" s="113"/>
      <c r="ABN25" s="113"/>
      <c r="ABO25" s="113"/>
      <c r="ABP25" s="113"/>
      <c r="ABQ25" s="113"/>
      <c r="ABR25" s="113"/>
      <c r="ABS25" s="113"/>
      <c r="ABT25" s="113"/>
      <c r="ABU25" s="113"/>
      <c r="ABV25" s="113"/>
      <c r="ABW25" s="113"/>
      <c r="ABX25" s="113"/>
      <c r="ABY25" s="113"/>
      <c r="ABZ25" s="113"/>
      <c r="ACA25" s="113"/>
      <c r="ACB25" s="113"/>
      <c r="ACC25" s="113"/>
      <c r="ACD25" s="113"/>
      <c r="ACE25" s="113"/>
      <c r="ACF25" s="113"/>
      <c r="ACG25" s="113"/>
      <c r="ACH25" s="113"/>
      <c r="ACI25" s="113"/>
      <c r="ACJ25" s="113"/>
      <c r="ACK25" s="113"/>
      <c r="ACL25" s="113"/>
      <c r="ACM25" s="113"/>
      <c r="ACN25" s="113"/>
      <c r="ACO25" s="113"/>
      <c r="ACP25" s="113"/>
      <c r="ACQ25" s="113"/>
      <c r="ACR25" s="113"/>
      <c r="ACS25" s="113"/>
      <c r="ACT25" s="113"/>
      <c r="ACU25" s="113"/>
      <c r="ACV25" s="113"/>
      <c r="ACW25" s="113"/>
      <c r="ACX25" s="113"/>
      <c r="ACY25" s="113"/>
      <c r="ACZ25" s="113"/>
      <c r="ADA25" s="113"/>
      <c r="ADB25" s="113"/>
      <c r="ADC25" s="113"/>
      <c r="ADD25" s="113"/>
      <c r="ADE25" s="113"/>
      <c r="ADF25" s="113"/>
      <c r="ADG25" s="113"/>
      <c r="ADH25" s="113"/>
      <c r="ADI25" s="113"/>
      <c r="ADJ25" s="113"/>
      <c r="ADK25" s="113"/>
      <c r="ADL25" s="113"/>
      <c r="ADM25" s="113"/>
      <c r="ADN25" s="113"/>
      <c r="ADO25" s="113"/>
      <c r="ADP25" s="113"/>
      <c r="ADQ25" s="113"/>
      <c r="ADR25" s="113"/>
      <c r="ADS25" s="113"/>
      <c r="ADT25" s="113"/>
      <c r="ADU25" s="113"/>
      <c r="ADV25" s="113"/>
      <c r="ADW25" s="113"/>
      <c r="ADX25" s="113"/>
      <c r="ADY25" s="113"/>
      <c r="ADZ25" s="113"/>
      <c r="AEA25" s="113"/>
      <c r="AEB25" s="113"/>
      <c r="AEC25" s="113"/>
      <c r="AED25" s="113"/>
      <c r="AEE25" s="113"/>
      <c r="AEF25" s="113"/>
      <c r="AEG25" s="113"/>
      <c r="AEH25" s="113"/>
      <c r="AEI25" s="113"/>
      <c r="AEJ25" s="113"/>
      <c r="AEK25" s="113"/>
      <c r="AEL25" s="113"/>
      <c r="AEM25" s="113"/>
      <c r="AEN25" s="113"/>
      <c r="AEO25" s="113"/>
      <c r="AEP25" s="113"/>
      <c r="AEQ25" s="113"/>
      <c r="AER25" s="113"/>
      <c r="AES25" s="113"/>
      <c r="AET25" s="113"/>
      <c r="AEU25" s="113"/>
      <c r="AEV25" s="113"/>
      <c r="AEW25" s="113"/>
      <c r="AEX25" s="113"/>
      <c r="AEY25" s="113"/>
      <c r="AEZ25" s="113"/>
      <c r="AFA25" s="113"/>
      <c r="AFB25" s="113"/>
      <c r="AFC25" s="113"/>
      <c r="AFD25" s="113"/>
      <c r="AFE25" s="113"/>
      <c r="AFF25" s="113"/>
      <c r="AFG25" s="113"/>
      <c r="AFH25" s="113"/>
      <c r="AFI25" s="113"/>
      <c r="AFJ25" s="113"/>
      <c r="AFK25" s="113"/>
      <c r="AFL25" s="113"/>
      <c r="AFM25" s="113"/>
      <c r="AFN25" s="113"/>
      <c r="AFO25" s="113"/>
      <c r="AFP25" s="113"/>
      <c r="AFQ25" s="113"/>
      <c r="AFR25" s="113"/>
      <c r="AFS25" s="113"/>
      <c r="AFT25" s="113"/>
      <c r="AFU25" s="113"/>
      <c r="AFV25" s="113"/>
      <c r="AFW25" s="113"/>
      <c r="AFX25" s="113"/>
      <c r="AFY25" s="113"/>
      <c r="AFZ25" s="113"/>
      <c r="AGA25" s="113"/>
      <c r="AGB25" s="113"/>
      <c r="AGC25" s="113"/>
      <c r="AGD25" s="113"/>
      <c r="AGE25" s="113"/>
      <c r="AGF25" s="113"/>
      <c r="AGG25" s="113"/>
      <c r="AGH25" s="113"/>
      <c r="AGI25" s="113"/>
      <c r="AGJ25" s="113"/>
      <c r="AGK25" s="113"/>
      <c r="AGL25" s="113"/>
      <c r="AGM25" s="113"/>
      <c r="AGN25" s="113"/>
      <c r="AGO25" s="113"/>
      <c r="AGP25" s="113"/>
      <c r="AGQ25" s="113"/>
      <c r="AGR25" s="113"/>
      <c r="AGS25" s="113"/>
      <c r="AGT25" s="113"/>
      <c r="AGU25" s="113"/>
      <c r="AGV25" s="113"/>
      <c r="AGW25" s="113"/>
      <c r="AGX25" s="113"/>
      <c r="AGY25" s="113"/>
      <c r="AGZ25" s="113"/>
      <c r="AHA25" s="113"/>
      <c r="AHB25" s="113"/>
      <c r="AHC25" s="113"/>
      <c r="AHD25" s="113"/>
      <c r="AHE25" s="113"/>
      <c r="AHF25" s="113"/>
      <c r="AHG25" s="113"/>
      <c r="AHH25" s="113"/>
      <c r="AHI25" s="113"/>
      <c r="AHJ25" s="113"/>
      <c r="AHK25" s="113"/>
      <c r="AHL25" s="113"/>
      <c r="AHM25" s="113"/>
      <c r="AHN25" s="113"/>
      <c r="AHO25" s="113"/>
      <c r="AHP25" s="113"/>
      <c r="AHQ25" s="113"/>
      <c r="AHR25" s="113"/>
      <c r="AHS25" s="113"/>
      <c r="AHT25" s="113"/>
      <c r="AHU25" s="113"/>
      <c r="AHV25" s="113"/>
      <c r="AHW25" s="113"/>
      <c r="AHX25" s="113"/>
      <c r="AHY25" s="113"/>
      <c r="AHZ25" s="113"/>
      <c r="AIA25" s="113"/>
      <c r="AIB25" s="113"/>
      <c r="AIC25" s="113"/>
      <c r="AID25" s="113"/>
      <c r="AIE25" s="113"/>
      <c r="AIF25" s="113"/>
      <c r="AIG25" s="113"/>
      <c r="AIH25" s="113"/>
      <c r="AII25" s="113"/>
      <c r="AIJ25" s="113"/>
      <c r="AIK25" s="113"/>
      <c r="AIL25" s="113"/>
      <c r="AIM25" s="113"/>
      <c r="AIN25" s="113"/>
      <c r="AIO25" s="113"/>
      <c r="AIP25" s="113"/>
      <c r="AIQ25" s="113"/>
      <c r="AIR25" s="113"/>
      <c r="AIS25" s="113"/>
      <c r="AIT25" s="113"/>
      <c r="AIU25" s="113"/>
      <c r="AIV25" s="113"/>
      <c r="AIW25" s="113"/>
      <c r="AIX25" s="113"/>
      <c r="AIY25" s="113"/>
      <c r="AIZ25" s="113"/>
      <c r="AJA25" s="113"/>
      <c r="AJB25" s="113"/>
      <c r="AJC25" s="113"/>
      <c r="AJD25" s="113"/>
      <c r="AJE25" s="113"/>
      <c r="AJF25" s="113"/>
      <c r="AJG25" s="113"/>
      <c r="AJH25" s="113"/>
      <c r="AJI25" s="113"/>
      <c r="AJJ25" s="113"/>
      <c r="AJK25" s="113"/>
      <c r="AJL25" s="113"/>
      <c r="AJM25" s="113"/>
      <c r="AJN25" s="113"/>
      <c r="AJO25" s="113"/>
      <c r="AJP25" s="113"/>
      <c r="AJQ25" s="113"/>
      <c r="AJR25" s="113"/>
      <c r="AJS25" s="113"/>
      <c r="AJT25" s="113"/>
      <c r="AJU25" s="113"/>
      <c r="AJV25" s="113"/>
      <c r="AJW25" s="113"/>
      <c r="AJX25" s="113"/>
      <c r="AJY25" s="113"/>
      <c r="AJZ25" s="113"/>
      <c r="AKA25" s="113"/>
      <c r="AKB25" s="113"/>
      <c r="AKC25" s="113"/>
      <c r="AKD25" s="113"/>
      <c r="AKE25" s="113"/>
      <c r="AKF25" s="113"/>
      <c r="AKG25" s="113"/>
      <c r="AKH25" s="113"/>
      <c r="AKI25" s="113"/>
      <c r="AKJ25" s="113"/>
      <c r="AKK25" s="113"/>
      <c r="AKL25" s="113"/>
      <c r="AKM25" s="113"/>
      <c r="AKN25" s="113"/>
      <c r="AKO25" s="113"/>
      <c r="AKP25" s="113"/>
      <c r="AKQ25" s="113"/>
      <c r="AKR25" s="113"/>
      <c r="AKS25" s="113"/>
      <c r="AKT25" s="113"/>
      <c r="AKU25" s="113"/>
      <c r="AKV25" s="113"/>
      <c r="AKW25" s="113"/>
      <c r="AKX25" s="113"/>
      <c r="AKY25" s="113"/>
      <c r="AKZ25" s="113"/>
      <c r="ALA25" s="113"/>
      <c r="ALB25" s="113"/>
      <c r="ALC25" s="113"/>
      <c r="ALD25" s="113"/>
      <c r="ALE25" s="113"/>
      <c r="ALF25" s="113"/>
      <c r="ALG25" s="113"/>
      <c r="ALH25" s="113"/>
      <c r="ALI25" s="113"/>
      <c r="ALJ25" s="113"/>
      <c r="ALK25" s="113"/>
      <c r="ALL25" s="113"/>
      <c r="ALM25" s="113"/>
      <c r="ALN25" s="113"/>
      <c r="ALO25" s="113"/>
      <c r="ALP25" s="113"/>
      <c r="ALQ25" s="113"/>
      <c r="ALR25" s="113"/>
      <c r="ALS25" s="113"/>
      <c r="ALT25" s="113"/>
      <c r="ALU25" s="113"/>
      <c r="ALV25" s="113"/>
      <c r="ALW25" s="113"/>
      <c r="ALX25" s="113"/>
      <c r="ALY25" s="113"/>
      <c r="ALZ25" s="113"/>
      <c r="AMA25" s="113"/>
      <c r="AMB25" s="113"/>
      <c r="AMC25" s="113"/>
      <c r="AMD25" s="113"/>
      <c r="AME25" s="113"/>
      <c r="AMF25" s="113"/>
      <c r="AMG25" s="113"/>
      <c r="AMH25" s="113"/>
      <c r="AMI25" s="113"/>
      <c r="AMJ25" s="113"/>
      <c r="AMK25" s="113"/>
      <c r="AML25" s="113"/>
      <c r="AMM25" s="113"/>
      <c r="AMN25" s="113"/>
      <c r="AMO25" s="113"/>
      <c r="AMP25" s="113"/>
      <c r="AMQ25" s="113"/>
      <c r="AMR25" s="113"/>
      <c r="AMS25" s="113"/>
      <c r="AMT25" s="113"/>
      <c r="AMU25" s="113"/>
      <c r="AMV25" s="113"/>
      <c r="AMW25" s="113"/>
      <c r="AMX25" s="113"/>
      <c r="AMY25" s="113"/>
      <c r="AMZ25" s="113"/>
      <c r="ANA25" s="113"/>
      <c r="ANB25" s="113"/>
      <c r="ANC25" s="113"/>
      <c r="AND25" s="113"/>
      <c r="ANE25" s="113"/>
      <c r="ANF25" s="113"/>
      <c r="ANG25" s="113"/>
      <c r="ANH25" s="113"/>
      <c r="ANI25" s="113"/>
      <c r="ANJ25" s="113"/>
      <c r="ANK25" s="113"/>
      <c r="ANL25" s="113"/>
      <c r="ANM25" s="113"/>
      <c r="ANN25" s="113"/>
      <c r="ANO25" s="113"/>
      <c r="ANP25" s="113"/>
      <c r="ANQ25" s="113"/>
      <c r="ANR25" s="113"/>
      <c r="ANS25" s="113"/>
      <c r="ANT25" s="113"/>
      <c r="ANU25" s="113"/>
      <c r="ANV25" s="113"/>
      <c r="ANW25" s="113"/>
      <c r="ANX25" s="113"/>
      <c r="ANY25" s="113"/>
      <c r="ANZ25" s="113"/>
      <c r="AOA25" s="113"/>
      <c r="AOB25" s="113"/>
      <c r="AOC25" s="113"/>
      <c r="AOD25" s="113"/>
      <c r="AOE25" s="113"/>
      <c r="AOF25" s="113"/>
      <c r="AOG25" s="113"/>
      <c r="AOH25" s="113"/>
      <c r="AOI25" s="113"/>
      <c r="AOJ25" s="113"/>
      <c r="AOK25" s="113"/>
      <c r="AOL25" s="113"/>
      <c r="AOM25" s="113"/>
      <c r="AON25" s="113"/>
      <c r="AOO25" s="113"/>
      <c r="AOP25" s="113"/>
      <c r="AOQ25" s="113"/>
      <c r="AOR25" s="113"/>
      <c r="AOS25" s="113"/>
      <c r="AOT25" s="113"/>
      <c r="AOU25" s="113"/>
      <c r="AOV25" s="113"/>
      <c r="AOW25" s="113"/>
      <c r="AOX25" s="113"/>
      <c r="AOY25" s="113"/>
      <c r="AOZ25" s="113"/>
      <c r="APA25" s="113"/>
      <c r="APB25" s="113"/>
      <c r="APC25" s="113"/>
      <c r="APD25" s="113"/>
      <c r="APE25" s="113"/>
      <c r="APF25" s="113"/>
      <c r="APG25" s="113"/>
      <c r="APH25" s="113"/>
      <c r="API25" s="113"/>
      <c r="APJ25" s="113"/>
      <c r="APK25" s="113"/>
      <c r="APL25" s="113"/>
      <c r="APM25" s="113"/>
      <c r="APN25" s="113"/>
      <c r="APO25" s="113"/>
      <c r="APP25" s="113"/>
      <c r="APQ25" s="113"/>
      <c r="APR25" s="113"/>
      <c r="APS25" s="113"/>
      <c r="APT25" s="113"/>
      <c r="APU25" s="113"/>
      <c r="APV25" s="113"/>
      <c r="APW25" s="113"/>
      <c r="APX25" s="113"/>
      <c r="APY25" s="113"/>
      <c r="APZ25" s="113"/>
      <c r="AQA25" s="113"/>
      <c r="AQB25" s="113"/>
      <c r="AQC25" s="113"/>
      <c r="AQD25" s="113"/>
      <c r="AQE25" s="113"/>
      <c r="AQF25" s="113"/>
      <c r="AQG25" s="113"/>
      <c r="AQH25" s="113"/>
      <c r="AQI25" s="113"/>
      <c r="AQJ25" s="113"/>
      <c r="AQK25" s="113"/>
      <c r="AQL25" s="113"/>
      <c r="AQM25" s="113"/>
      <c r="AQN25" s="113"/>
      <c r="AQO25" s="113"/>
      <c r="AQP25" s="113"/>
      <c r="AQQ25" s="113"/>
      <c r="AQR25" s="113"/>
      <c r="AQS25" s="113"/>
      <c r="AQT25" s="113"/>
      <c r="AQU25" s="113"/>
      <c r="AQV25" s="113"/>
      <c r="AQW25" s="113"/>
      <c r="AQX25" s="113"/>
      <c r="AQY25" s="113"/>
      <c r="AQZ25" s="113"/>
      <c r="ARA25" s="113"/>
      <c r="ARB25" s="113"/>
      <c r="ARC25" s="113"/>
      <c r="ARD25" s="113"/>
      <c r="ARE25" s="113"/>
      <c r="ARF25" s="113"/>
      <c r="ARG25" s="113"/>
      <c r="ARH25" s="113"/>
      <c r="ARI25" s="113"/>
      <c r="ARJ25" s="113"/>
      <c r="ARK25" s="113"/>
      <c r="ARL25" s="113"/>
      <c r="ARM25" s="113"/>
      <c r="ARN25" s="113"/>
      <c r="ARO25" s="113"/>
      <c r="ARP25" s="113"/>
      <c r="ARQ25" s="113"/>
      <c r="ARR25" s="113"/>
      <c r="ARS25" s="113"/>
      <c r="ART25" s="113"/>
      <c r="ARU25" s="113"/>
      <c r="ARV25" s="113"/>
      <c r="ARW25" s="113"/>
      <c r="ARX25" s="113"/>
      <c r="ARY25" s="113"/>
      <c r="ARZ25" s="113"/>
      <c r="ASA25" s="113"/>
      <c r="ASB25" s="113"/>
      <c r="ASC25" s="113"/>
      <c r="ASD25" s="113"/>
      <c r="ASE25" s="113"/>
      <c r="ASF25" s="113"/>
      <c r="ASG25" s="113"/>
      <c r="ASH25" s="113"/>
      <c r="ASI25" s="113"/>
      <c r="ASJ25" s="113"/>
      <c r="ASK25" s="113"/>
      <c r="ASL25" s="113"/>
      <c r="ASM25" s="113"/>
      <c r="ASN25" s="113"/>
      <c r="ASO25" s="113"/>
      <c r="ASP25" s="113"/>
      <c r="ASQ25" s="113"/>
      <c r="ASR25" s="113"/>
      <c r="ASS25" s="113"/>
      <c r="AST25" s="113"/>
      <c r="ASU25" s="113"/>
      <c r="ASV25" s="113"/>
      <c r="ASW25" s="113"/>
      <c r="ASX25" s="113"/>
      <c r="ASY25" s="113"/>
      <c r="ASZ25" s="113"/>
      <c r="ATA25" s="113"/>
      <c r="ATB25" s="113"/>
      <c r="ATC25" s="113"/>
      <c r="ATD25" s="113"/>
      <c r="ATE25" s="113"/>
      <c r="ATF25" s="113"/>
      <c r="ATG25" s="113"/>
      <c r="ATH25" s="113"/>
      <c r="ATI25" s="113"/>
      <c r="ATJ25" s="113"/>
      <c r="ATK25" s="113"/>
      <c r="ATL25" s="113"/>
      <c r="ATM25" s="113"/>
      <c r="ATN25" s="113"/>
      <c r="ATO25" s="113"/>
      <c r="ATP25" s="113"/>
      <c r="ATQ25" s="113"/>
      <c r="ATR25" s="113"/>
      <c r="ATS25" s="113"/>
      <c r="ATT25" s="113"/>
      <c r="ATU25" s="113"/>
      <c r="ATV25" s="113"/>
      <c r="ATW25" s="113"/>
      <c r="ATX25" s="113"/>
      <c r="ATY25" s="113"/>
      <c r="ATZ25" s="113"/>
      <c r="AUA25" s="113"/>
      <c r="AUB25" s="113"/>
      <c r="AUC25" s="113"/>
      <c r="AUD25" s="113"/>
      <c r="AUE25" s="113"/>
      <c r="AUF25" s="113"/>
      <c r="AUG25" s="113"/>
      <c r="AUH25" s="113"/>
      <c r="AUI25" s="113"/>
      <c r="AUJ25" s="113"/>
      <c r="AUK25" s="113"/>
      <c r="AUL25" s="113"/>
      <c r="AUM25" s="113"/>
      <c r="AUN25" s="113"/>
      <c r="AUO25" s="113"/>
      <c r="AUP25" s="113"/>
      <c r="AUQ25" s="113"/>
      <c r="AUR25" s="113"/>
      <c r="AUS25" s="113"/>
      <c r="AUT25" s="113"/>
      <c r="AUU25" s="113"/>
      <c r="AUV25" s="113"/>
      <c r="AUW25" s="113"/>
      <c r="AUX25" s="113"/>
      <c r="AUY25" s="113"/>
      <c r="AUZ25" s="113"/>
      <c r="AVA25" s="113"/>
      <c r="AVB25" s="113"/>
      <c r="AVC25" s="113"/>
      <c r="AVD25" s="113"/>
      <c r="AVE25" s="113"/>
      <c r="AVF25" s="113"/>
      <c r="AVG25" s="113"/>
      <c r="AVH25" s="113"/>
      <c r="AVI25" s="113"/>
      <c r="AVJ25" s="113"/>
      <c r="AVK25" s="113"/>
      <c r="AVL25" s="113"/>
      <c r="AVM25" s="113"/>
      <c r="AVN25" s="113"/>
      <c r="AVO25" s="113"/>
      <c r="AVP25" s="113"/>
      <c r="AVQ25" s="113"/>
      <c r="AVR25" s="113"/>
      <c r="AVS25" s="113"/>
      <c r="AVT25" s="113"/>
      <c r="AVU25" s="113"/>
      <c r="AVV25" s="113"/>
      <c r="AVW25" s="113"/>
      <c r="AVX25" s="113"/>
      <c r="AVY25" s="113"/>
      <c r="AVZ25" s="113"/>
      <c r="AWA25" s="113"/>
      <c r="AWB25" s="113"/>
      <c r="AWC25" s="113"/>
      <c r="AWD25" s="113"/>
      <c r="AWE25" s="113"/>
      <c r="AWF25" s="113"/>
      <c r="AWG25" s="113"/>
      <c r="AWH25" s="113"/>
      <c r="AWI25" s="113"/>
      <c r="AWJ25" s="113"/>
      <c r="AWK25" s="113"/>
      <c r="AWL25" s="113"/>
      <c r="AWM25" s="113"/>
      <c r="AWN25" s="113"/>
      <c r="AWO25" s="113"/>
      <c r="AWP25" s="113"/>
      <c r="AWQ25" s="113"/>
      <c r="AWR25" s="113"/>
      <c r="AWS25" s="113"/>
      <c r="AWT25" s="113"/>
      <c r="AWU25" s="113"/>
      <c r="AWV25" s="113"/>
      <c r="AWW25" s="113"/>
      <c r="AWX25" s="113"/>
      <c r="AWY25" s="113"/>
      <c r="AWZ25" s="113"/>
      <c r="AXA25" s="113"/>
      <c r="AXB25" s="113"/>
      <c r="AXC25" s="113"/>
      <c r="AXD25" s="113"/>
      <c r="AXE25" s="113"/>
      <c r="AXF25" s="113"/>
      <c r="AXG25" s="113"/>
      <c r="AXH25" s="113"/>
      <c r="AXI25" s="113"/>
      <c r="AXJ25" s="113"/>
      <c r="AXK25" s="113"/>
      <c r="AXL25" s="113"/>
      <c r="AXM25" s="113"/>
      <c r="AXN25" s="113"/>
      <c r="AXO25" s="113"/>
      <c r="AXP25" s="113"/>
      <c r="AXQ25" s="113"/>
      <c r="AXR25" s="113"/>
      <c r="AXS25" s="113"/>
      <c r="AXT25" s="113"/>
      <c r="AXU25" s="113"/>
      <c r="AXV25" s="113"/>
      <c r="AXW25" s="113"/>
      <c r="AXX25" s="113"/>
      <c r="AXY25" s="113"/>
      <c r="AXZ25" s="113"/>
      <c r="AYA25" s="113"/>
      <c r="AYB25" s="113"/>
      <c r="AYC25" s="113"/>
      <c r="AYD25" s="113"/>
      <c r="AYE25" s="113"/>
      <c r="AYF25" s="113"/>
      <c r="AYG25" s="113"/>
      <c r="AYH25" s="113"/>
      <c r="AYI25" s="113"/>
      <c r="AYJ25" s="113"/>
      <c r="AYK25" s="113"/>
      <c r="AYL25" s="113"/>
      <c r="AYM25" s="113"/>
      <c r="AYN25" s="113"/>
      <c r="AYO25" s="113"/>
      <c r="AYP25" s="113"/>
      <c r="AYQ25" s="113"/>
      <c r="AYR25" s="113"/>
      <c r="AYS25" s="113"/>
      <c r="AYT25" s="113"/>
      <c r="AYU25" s="113"/>
      <c r="AYV25" s="113"/>
      <c r="AYW25" s="113"/>
      <c r="AYX25" s="113"/>
      <c r="AYY25" s="113"/>
      <c r="AYZ25" s="113"/>
      <c r="AZA25" s="113"/>
      <c r="AZB25" s="113"/>
      <c r="AZC25" s="113"/>
      <c r="AZD25" s="113"/>
      <c r="AZE25" s="113"/>
      <c r="AZF25" s="113"/>
      <c r="AZG25" s="113"/>
      <c r="AZH25" s="113"/>
      <c r="AZI25" s="113"/>
      <c r="AZJ25" s="113"/>
      <c r="AZK25" s="113"/>
      <c r="AZL25" s="113"/>
      <c r="AZM25" s="113"/>
      <c r="AZN25" s="113"/>
      <c r="AZO25" s="113"/>
      <c r="AZP25" s="113"/>
      <c r="AZQ25" s="113"/>
      <c r="AZR25" s="113"/>
      <c r="AZS25" s="113"/>
      <c r="AZT25" s="113"/>
      <c r="AZU25" s="113"/>
      <c r="AZV25" s="113"/>
      <c r="AZW25" s="113"/>
      <c r="AZX25" s="113"/>
      <c r="AZY25" s="113"/>
      <c r="AZZ25" s="113"/>
      <c r="BAA25" s="113"/>
      <c r="BAB25" s="113"/>
      <c r="BAC25" s="113"/>
      <c r="BAD25" s="113"/>
      <c r="BAE25" s="113"/>
      <c r="BAF25" s="113"/>
      <c r="BAG25" s="113"/>
      <c r="BAH25" s="113"/>
      <c r="BAI25" s="113"/>
      <c r="BAJ25" s="113"/>
      <c r="BAK25" s="113"/>
      <c r="BAL25" s="113"/>
      <c r="BAM25" s="113"/>
      <c r="BAN25" s="113"/>
      <c r="BAO25" s="113"/>
      <c r="BAP25" s="113"/>
      <c r="BAQ25" s="113"/>
      <c r="BAR25" s="113"/>
      <c r="BAS25" s="113"/>
      <c r="BAT25" s="113"/>
      <c r="BAU25" s="113"/>
      <c r="BAV25" s="113"/>
      <c r="BAW25" s="113"/>
      <c r="BAX25" s="113"/>
      <c r="BAY25" s="113"/>
      <c r="BAZ25" s="113"/>
      <c r="BBA25" s="113"/>
      <c r="BBB25" s="113"/>
      <c r="BBC25" s="113"/>
      <c r="BBD25" s="113"/>
      <c r="BBE25" s="113"/>
      <c r="BBF25" s="113"/>
      <c r="BBG25" s="113"/>
      <c r="BBH25" s="113"/>
      <c r="BBI25" s="113"/>
      <c r="BBJ25" s="113"/>
      <c r="BBK25" s="113"/>
      <c r="BBL25" s="113"/>
      <c r="BBM25" s="113"/>
      <c r="BBN25" s="113"/>
      <c r="BBO25" s="113"/>
      <c r="BBP25" s="113"/>
      <c r="BBQ25" s="113"/>
      <c r="BBR25" s="113"/>
      <c r="BBS25" s="113"/>
      <c r="BBT25" s="113"/>
      <c r="BBU25" s="113"/>
      <c r="BBV25" s="113"/>
      <c r="BBW25" s="113"/>
      <c r="BBX25" s="113"/>
      <c r="BBY25" s="113"/>
      <c r="BBZ25" s="113"/>
      <c r="BCA25" s="113"/>
      <c r="BCB25" s="113"/>
      <c r="BCC25" s="113"/>
      <c r="BCD25" s="113"/>
      <c r="BCE25" s="113"/>
      <c r="BCF25" s="113"/>
      <c r="BCG25" s="113"/>
      <c r="BCH25" s="113"/>
      <c r="BCI25" s="113"/>
      <c r="BCJ25" s="113"/>
      <c r="BCK25" s="113"/>
      <c r="BCL25" s="113"/>
      <c r="BCM25" s="113"/>
      <c r="BCN25" s="113"/>
      <c r="BCO25" s="113"/>
      <c r="BCP25" s="113"/>
      <c r="BCQ25" s="113"/>
      <c r="BCR25" s="113"/>
      <c r="BCS25" s="113"/>
      <c r="BCT25" s="113"/>
      <c r="BCU25" s="113"/>
      <c r="BCV25" s="113"/>
      <c r="BCW25" s="113"/>
      <c r="BCX25" s="113"/>
      <c r="BCY25" s="113"/>
      <c r="BCZ25" s="113"/>
      <c r="BDA25" s="113"/>
      <c r="BDB25" s="113"/>
      <c r="BDC25" s="113"/>
      <c r="BDD25" s="113"/>
      <c r="BDE25" s="113"/>
      <c r="BDF25" s="113"/>
      <c r="BDG25" s="113"/>
      <c r="BDH25" s="113"/>
      <c r="BDI25" s="113"/>
      <c r="BDJ25" s="113"/>
      <c r="BDK25" s="113"/>
      <c r="BDL25" s="113"/>
      <c r="BDM25" s="113"/>
      <c r="BDN25" s="113"/>
      <c r="BDO25" s="113"/>
      <c r="BDP25" s="113"/>
      <c r="BDQ25" s="113"/>
      <c r="BDR25" s="113"/>
      <c r="BDS25" s="113"/>
      <c r="BDT25" s="113"/>
      <c r="BDU25" s="113"/>
      <c r="BDV25" s="113"/>
      <c r="BDW25" s="113"/>
      <c r="BDX25" s="113"/>
      <c r="BDY25" s="113"/>
      <c r="BDZ25" s="113"/>
      <c r="BEA25" s="113"/>
      <c r="BEB25" s="113"/>
      <c r="BEC25" s="113"/>
      <c r="BED25" s="113"/>
      <c r="BEE25" s="113"/>
      <c r="BEF25" s="113"/>
      <c r="BEG25" s="113"/>
      <c r="BEH25" s="113"/>
      <c r="BEI25" s="113"/>
      <c r="BEJ25" s="113"/>
      <c r="BEK25" s="113"/>
      <c r="BEL25" s="113"/>
      <c r="BEM25" s="113"/>
      <c r="BEN25" s="113"/>
      <c r="BEO25" s="113"/>
      <c r="BEP25" s="113"/>
      <c r="BEQ25" s="113"/>
      <c r="BER25" s="113"/>
      <c r="BES25" s="113"/>
      <c r="BET25" s="113"/>
      <c r="BEU25" s="113"/>
      <c r="BEV25" s="113"/>
      <c r="BEW25" s="113"/>
      <c r="BEX25" s="113"/>
      <c r="BEY25" s="113"/>
      <c r="BEZ25" s="113"/>
      <c r="BFA25" s="113"/>
      <c r="BFB25" s="113"/>
      <c r="BFC25" s="113"/>
      <c r="BFD25" s="113"/>
      <c r="BFE25" s="113"/>
      <c r="BFF25" s="113"/>
      <c r="BFG25" s="113"/>
      <c r="BFH25" s="113"/>
      <c r="BFI25" s="113"/>
      <c r="BFJ25" s="113"/>
      <c r="BFK25" s="113"/>
      <c r="BFL25" s="113"/>
      <c r="BFM25" s="113"/>
      <c r="BFN25" s="113"/>
      <c r="BFO25" s="113"/>
      <c r="BFP25" s="113"/>
      <c r="BFQ25" s="113"/>
      <c r="BFR25" s="113"/>
      <c r="BFS25" s="113"/>
      <c r="BFT25" s="113"/>
      <c r="BFU25" s="113"/>
      <c r="BFV25" s="113"/>
      <c r="BFW25" s="113"/>
      <c r="BFX25" s="113"/>
      <c r="BFY25" s="113"/>
      <c r="BFZ25" s="113"/>
      <c r="BGA25" s="113"/>
      <c r="BGB25" s="113"/>
      <c r="BGC25" s="113"/>
      <c r="BGD25" s="113"/>
      <c r="BGE25" s="113"/>
      <c r="BGF25" s="113"/>
      <c r="BGG25" s="113"/>
      <c r="BGH25" s="113"/>
      <c r="BGI25" s="113"/>
      <c r="BGJ25" s="113"/>
      <c r="BGK25" s="113"/>
      <c r="BGL25" s="113"/>
      <c r="BGM25" s="113"/>
      <c r="BGN25" s="113"/>
      <c r="BGO25" s="113"/>
      <c r="BGP25" s="113"/>
      <c r="BGQ25" s="113"/>
      <c r="BGR25" s="113"/>
      <c r="BGS25" s="113"/>
      <c r="BGT25" s="113"/>
      <c r="BGU25" s="113"/>
      <c r="BGV25" s="113"/>
      <c r="BGW25" s="113"/>
      <c r="BGX25" s="113"/>
      <c r="BGY25" s="113"/>
      <c r="BGZ25" s="113"/>
      <c r="BHA25" s="113"/>
      <c r="BHB25" s="113"/>
      <c r="BHC25" s="113"/>
      <c r="BHD25" s="113"/>
      <c r="BHE25" s="113"/>
      <c r="BHF25" s="113"/>
      <c r="BHG25" s="113"/>
      <c r="BHH25" s="113"/>
      <c r="BHI25" s="113"/>
      <c r="BHJ25" s="113"/>
      <c r="BHK25" s="113"/>
      <c r="BHL25" s="113"/>
      <c r="BHM25" s="113"/>
      <c r="BHN25" s="113"/>
      <c r="BHO25" s="113"/>
      <c r="BHP25" s="113"/>
      <c r="BHQ25" s="113"/>
      <c r="BHR25" s="113"/>
      <c r="BHS25" s="113"/>
      <c r="BHT25" s="113"/>
      <c r="BHU25" s="113"/>
      <c r="BHV25" s="113"/>
      <c r="BHW25" s="113"/>
      <c r="BHX25" s="113"/>
      <c r="BHY25" s="113"/>
      <c r="BHZ25" s="113"/>
      <c r="BIA25" s="113"/>
      <c r="BIB25" s="113"/>
      <c r="BIC25" s="113"/>
      <c r="BID25" s="113"/>
      <c r="BIE25" s="113"/>
      <c r="BIF25" s="113"/>
      <c r="BIG25" s="113"/>
      <c r="BIH25" s="113"/>
      <c r="BII25" s="113"/>
      <c r="BIJ25" s="113"/>
      <c r="BIK25" s="113"/>
      <c r="BIL25" s="113"/>
      <c r="BIM25" s="113"/>
      <c r="BIN25" s="113"/>
      <c r="BIO25" s="113"/>
      <c r="BIP25" s="113"/>
      <c r="BIQ25" s="113"/>
      <c r="BIR25" s="113"/>
      <c r="BIS25" s="113"/>
      <c r="BIT25" s="113"/>
      <c r="BIU25" s="113"/>
      <c r="BIV25" s="113"/>
      <c r="BIW25" s="113"/>
      <c r="BIX25" s="113"/>
      <c r="BIY25" s="113"/>
      <c r="BIZ25" s="113"/>
      <c r="BJA25" s="113"/>
      <c r="BJB25" s="113"/>
      <c r="BJC25" s="113"/>
      <c r="BJD25" s="113"/>
      <c r="BJE25" s="113"/>
      <c r="BJF25" s="113"/>
      <c r="BJG25" s="113"/>
      <c r="BJH25" s="113"/>
      <c r="BJI25" s="113"/>
      <c r="BJJ25" s="113"/>
      <c r="BJK25" s="113"/>
      <c r="BJL25" s="113"/>
      <c r="BJM25" s="113"/>
      <c r="BJN25" s="113"/>
      <c r="BJO25" s="113"/>
      <c r="BJP25" s="113"/>
      <c r="BJQ25" s="113"/>
      <c r="BJR25" s="113"/>
      <c r="BJS25" s="113"/>
      <c r="BJT25" s="113"/>
      <c r="BJU25" s="113"/>
      <c r="BJV25" s="113"/>
      <c r="BJW25" s="113"/>
      <c r="BJX25" s="113"/>
      <c r="BJY25" s="113"/>
      <c r="BJZ25" s="113"/>
      <c r="BKA25" s="113"/>
      <c r="BKB25" s="113"/>
      <c r="BKC25" s="113"/>
      <c r="BKD25" s="113"/>
      <c r="BKE25" s="113"/>
      <c r="BKF25" s="113"/>
      <c r="BKG25" s="113"/>
      <c r="BKH25" s="113"/>
      <c r="BKI25" s="113"/>
      <c r="BKJ25" s="113"/>
      <c r="BKK25" s="113"/>
      <c r="BKL25" s="113"/>
      <c r="BKM25" s="113"/>
      <c r="BKN25" s="113"/>
      <c r="BKO25" s="113"/>
      <c r="BKP25" s="113"/>
      <c r="BKQ25" s="113"/>
      <c r="BKR25" s="113"/>
      <c r="BKS25" s="113"/>
      <c r="BKT25" s="113"/>
      <c r="BKU25" s="113"/>
      <c r="BKV25" s="113"/>
      <c r="BKW25" s="113"/>
      <c r="BKX25" s="113"/>
      <c r="BKY25" s="113"/>
      <c r="BKZ25" s="113"/>
      <c r="BLA25" s="113"/>
      <c r="BLB25" s="113"/>
      <c r="BLC25" s="113"/>
      <c r="BLD25" s="113"/>
      <c r="BLE25" s="113"/>
      <c r="BLF25" s="113"/>
      <c r="BLG25" s="113"/>
      <c r="BLH25" s="113"/>
      <c r="BLI25" s="113"/>
      <c r="BLJ25" s="113"/>
      <c r="BLK25" s="113"/>
      <c r="BLL25" s="113"/>
      <c r="BLM25" s="113"/>
      <c r="BLN25" s="113"/>
      <c r="BLO25" s="113"/>
      <c r="BLP25" s="114"/>
    </row>
    <row r="26" spans="1:1680" s="115" customFormat="1" ht="54.75" customHeight="1">
      <c r="A26" s="380">
        <v>3</v>
      </c>
      <c r="B26" s="381" t="s">
        <v>494</v>
      </c>
      <c r="C26" s="384"/>
      <c r="D26" s="116" t="s">
        <v>41</v>
      </c>
      <c r="E26" s="117">
        <f>SUM(E27:E30)</f>
        <v>0</v>
      </c>
      <c r="F26" s="117">
        <v>0</v>
      </c>
      <c r="G26" s="108" t="e">
        <f t="shared" ref="G26" si="3">F26/E26*100</f>
        <v>#DIV/0!</v>
      </c>
      <c r="H26" s="246">
        <v>1</v>
      </c>
      <c r="I26" s="246" t="s">
        <v>495</v>
      </c>
      <c r="J26" s="246">
        <v>0</v>
      </c>
      <c r="K26" s="210">
        <v>0</v>
      </c>
      <c r="L26" s="246">
        <v>0</v>
      </c>
      <c r="M26" s="246" t="s">
        <v>496</v>
      </c>
      <c r="N26" s="246" t="s">
        <v>497</v>
      </c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  <c r="IX26" s="113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3"/>
      <c r="MZ26" s="113"/>
      <c r="NA26" s="113"/>
      <c r="NB26" s="113"/>
      <c r="NC26" s="113"/>
      <c r="ND26" s="113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113"/>
      <c r="RI26" s="113"/>
      <c r="RJ26" s="113"/>
      <c r="RK26" s="113"/>
      <c r="RL26" s="113"/>
      <c r="RM26" s="113"/>
      <c r="RN26" s="113"/>
      <c r="RO26" s="113"/>
      <c r="RP26" s="113"/>
      <c r="RQ26" s="113"/>
      <c r="RR26" s="113"/>
      <c r="RS26" s="113"/>
      <c r="RT26" s="113"/>
      <c r="RU26" s="113"/>
      <c r="RV26" s="113"/>
      <c r="RW26" s="113"/>
      <c r="RX26" s="113"/>
      <c r="RY26" s="113"/>
      <c r="RZ26" s="113"/>
      <c r="SA26" s="113"/>
      <c r="SB26" s="113"/>
      <c r="SC26" s="113"/>
      <c r="SD26" s="113"/>
      <c r="SE26" s="113"/>
      <c r="SF26" s="113"/>
      <c r="SG26" s="113"/>
      <c r="SH26" s="113"/>
      <c r="SI26" s="113"/>
      <c r="SJ26" s="113"/>
      <c r="SK26" s="113"/>
      <c r="SL26" s="113"/>
      <c r="SM26" s="113"/>
      <c r="SN26" s="113"/>
      <c r="SO26" s="113"/>
      <c r="SP26" s="113"/>
      <c r="SQ26" s="113"/>
      <c r="SR26" s="113"/>
      <c r="SS26" s="113"/>
      <c r="ST26" s="113"/>
      <c r="SU26" s="113"/>
      <c r="SV26" s="113"/>
      <c r="SW26" s="113"/>
      <c r="SX26" s="113"/>
      <c r="SY26" s="113"/>
      <c r="SZ26" s="113"/>
      <c r="TA26" s="113"/>
      <c r="TB26" s="113"/>
      <c r="TC26" s="113"/>
      <c r="TD26" s="113"/>
      <c r="TE26" s="113"/>
      <c r="TF26" s="113"/>
      <c r="TG26" s="113"/>
      <c r="TH26" s="113"/>
      <c r="TI26" s="113"/>
      <c r="TJ26" s="113"/>
      <c r="TK26" s="113"/>
      <c r="TL26" s="113"/>
      <c r="TM26" s="113"/>
      <c r="TN26" s="113"/>
      <c r="TO26" s="113"/>
      <c r="TP26" s="113"/>
      <c r="TQ26" s="113"/>
      <c r="TR26" s="113"/>
      <c r="TS26" s="113"/>
      <c r="TT26" s="113"/>
      <c r="TU26" s="113"/>
      <c r="TV26" s="113"/>
      <c r="TW26" s="113"/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  <c r="UH26" s="113"/>
      <c r="UI26" s="113"/>
      <c r="UJ26" s="113"/>
      <c r="UK26" s="113"/>
      <c r="UL26" s="113"/>
      <c r="UM26" s="113"/>
      <c r="UN26" s="113"/>
      <c r="UO26" s="113"/>
      <c r="UP26" s="113"/>
      <c r="UQ26" s="113"/>
      <c r="UR26" s="113"/>
      <c r="US26" s="113"/>
      <c r="UT26" s="113"/>
      <c r="UU26" s="113"/>
      <c r="UV26" s="113"/>
      <c r="UW26" s="113"/>
      <c r="UX26" s="113"/>
      <c r="UY26" s="113"/>
      <c r="UZ26" s="113"/>
      <c r="VA26" s="113"/>
      <c r="VB26" s="113"/>
      <c r="VC26" s="113"/>
      <c r="VD26" s="113"/>
      <c r="VE26" s="113"/>
      <c r="VF26" s="113"/>
      <c r="VG26" s="113"/>
      <c r="VH26" s="113"/>
      <c r="VI26" s="113"/>
      <c r="VJ26" s="113"/>
      <c r="VK26" s="113"/>
      <c r="VL26" s="113"/>
      <c r="VM26" s="113"/>
      <c r="VN26" s="113"/>
      <c r="VO26" s="113"/>
      <c r="VP26" s="113"/>
      <c r="VQ26" s="113"/>
      <c r="VR26" s="113"/>
      <c r="VS26" s="113"/>
      <c r="VT26" s="113"/>
      <c r="VU26" s="113"/>
      <c r="VV26" s="113"/>
      <c r="VW26" s="113"/>
      <c r="VX26" s="113"/>
      <c r="VY26" s="113"/>
      <c r="VZ26" s="113"/>
      <c r="WA26" s="113"/>
      <c r="WB26" s="113"/>
      <c r="WC26" s="113"/>
      <c r="WD26" s="113"/>
      <c r="WE26" s="113"/>
      <c r="WF26" s="113"/>
      <c r="WG26" s="113"/>
      <c r="WH26" s="113"/>
      <c r="WI26" s="113"/>
      <c r="WJ26" s="113"/>
      <c r="WK26" s="113"/>
      <c r="WL26" s="113"/>
      <c r="WM26" s="113"/>
      <c r="WN26" s="113"/>
      <c r="WO26" s="113"/>
      <c r="WP26" s="113"/>
      <c r="WQ26" s="113"/>
      <c r="WR26" s="113"/>
      <c r="WS26" s="113"/>
      <c r="WT26" s="113"/>
      <c r="WU26" s="113"/>
      <c r="WV26" s="113"/>
      <c r="WW26" s="113"/>
      <c r="WX26" s="113"/>
      <c r="WY26" s="113"/>
      <c r="WZ26" s="113"/>
      <c r="XA26" s="113"/>
      <c r="XB26" s="113"/>
      <c r="XC26" s="113"/>
      <c r="XD26" s="113"/>
      <c r="XE26" s="113"/>
      <c r="XF26" s="113"/>
      <c r="XG26" s="113"/>
      <c r="XH26" s="113"/>
      <c r="XI26" s="113"/>
      <c r="XJ26" s="113"/>
      <c r="XK26" s="113"/>
      <c r="XL26" s="113"/>
      <c r="XM26" s="113"/>
      <c r="XN26" s="113"/>
      <c r="XO26" s="113"/>
      <c r="XP26" s="113"/>
      <c r="XQ26" s="113"/>
      <c r="XR26" s="113"/>
      <c r="XS26" s="113"/>
      <c r="XT26" s="113"/>
      <c r="XU26" s="113"/>
      <c r="XV26" s="113"/>
      <c r="XW26" s="113"/>
      <c r="XX26" s="113"/>
      <c r="XY26" s="113"/>
      <c r="XZ26" s="113"/>
      <c r="YA26" s="113"/>
      <c r="YB26" s="113"/>
      <c r="YC26" s="113"/>
      <c r="YD26" s="113"/>
      <c r="YE26" s="113"/>
      <c r="YF26" s="113"/>
      <c r="YG26" s="113"/>
      <c r="YH26" s="113"/>
      <c r="YI26" s="113"/>
      <c r="YJ26" s="113"/>
      <c r="YK26" s="113"/>
      <c r="YL26" s="113"/>
      <c r="YM26" s="113"/>
      <c r="YN26" s="113"/>
      <c r="YO26" s="113"/>
      <c r="YP26" s="113"/>
      <c r="YQ26" s="113"/>
      <c r="YR26" s="113"/>
      <c r="YS26" s="113"/>
      <c r="YT26" s="113"/>
      <c r="YU26" s="113"/>
      <c r="YV26" s="113"/>
      <c r="YW26" s="113"/>
      <c r="YX26" s="113"/>
      <c r="YY26" s="113"/>
      <c r="YZ26" s="113"/>
      <c r="ZA26" s="113"/>
      <c r="ZB26" s="113"/>
      <c r="ZC26" s="113"/>
      <c r="ZD26" s="113"/>
      <c r="ZE26" s="113"/>
      <c r="ZF26" s="113"/>
      <c r="ZG26" s="113"/>
      <c r="ZH26" s="113"/>
      <c r="ZI26" s="113"/>
      <c r="ZJ26" s="113"/>
      <c r="ZK26" s="113"/>
      <c r="ZL26" s="113"/>
      <c r="ZM26" s="113"/>
      <c r="ZN26" s="113"/>
      <c r="ZO26" s="113"/>
      <c r="ZP26" s="113"/>
      <c r="ZQ26" s="113"/>
      <c r="ZR26" s="113"/>
      <c r="ZS26" s="113"/>
      <c r="ZT26" s="113"/>
      <c r="ZU26" s="113"/>
      <c r="ZV26" s="113"/>
      <c r="ZW26" s="113"/>
      <c r="ZX26" s="113"/>
      <c r="ZY26" s="113"/>
      <c r="ZZ26" s="113"/>
      <c r="AAA26" s="113"/>
      <c r="AAB26" s="113"/>
      <c r="AAC26" s="113"/>
      <c r="AAD26" s="113"/>
      <c r="AAE26" s="113"/>
      <c r="AAF26" s="113"/>
      <c r="AAG26" s="113"/>
      <c r="AAH26" s="113"/>
      <c r="AAI26" s="113"/>
      <c r="AAJ26" s="113"/>
      <c r="AAK26" s="113"/>
      <c r="AAL26" s="113"/>
      <c r="AAM26" s="113"/>
      <c r="AAN26" s="113"/>
      <c r="AAO26" s="113"/>
      <c r="AAP26" s="113"/>
      <c r="AAQ26" s="113"/>
      <c r="AAR26" s="113"/>
      <c r="AAS26" s="113"/>
      <c r="AAT26" s="113"/>
      <c r="AAU26" s="113"/>
      <c r="AAV26" s="113"/>
      <c r="AAW26" s="113"/>
      <c r="AAX26" s="113"/>
      <c r="AAY26" s="113"/>
      <c r="AAZ26" s="113"/>
      <c r="ABA26" s="113"/>
      <c r="ABB26" s="113"/>
      <c r="ABC26" s="113"/>
      <c r="ABD26" s="113"/>
      <c r="ABE26" s="113"/>
      <c r="ABF26" s="113"/>
      <c r="ABG26" s="113"/>
      <c r="ABH26" s="113"/>
      <c r="ABI26" s="113"/>
      <c r="ABJ26" s="113"/>
      <c r="ABK26" s="113"/>
      <c r="ABL26" s="113"/>
      <c r="ABM26" s="113"/>
      <c r="ABN26" s="113"/>
      <c r="ABO26" s="113"/>
      <c r="ABP26" s="113"/>
      <c r="ABQ26" s="113"/>
      <c r="ABR26" s="113"/>
      <c r="ABS26" s="113"/>
      <c r="ABT26" s="113"/>
      <c r="ABU26" s="113"/>
      <c r="ABV26" s="113"/>
      <c r="ABW26" s="113"/>
      <c r="ABX26" s="113"/>
      <c r="ABY26" s="113"/>
      <c r="ABZ26" s="113"/>
      <c r="ACA26" s="113"/>
      <c r="ACB26" s="113"/>
      <c r="ACC26" s="113"/>
      <c r="ACD26" s="113"/>
      <c r="ACE26" s="113"/>
      <c r="ACF26" s="113"/>
      <c r="ACG26" s="113"/>
      <c r="ACH26" s="113"/>
      <c r="ACI26" s="113"/>
      <c r="ACJ26" s="113"/>
      <c r="ACK26" s="113"/>
      <c r="ACL26" s="113"/>
      <c r="ACM26" s="113"/>
      <c r="ACN26" s="113"/>
      <c r="ACO26" s="113"/>
      <c r="ACP26" s="113"/>
      <c r="ACQ26" s="113"/>
      <c r="ACR26" s="113"/>
      <c r="ACS26" s="113"/>
      <c r="ACT26" s="113"/>
      <c r="ACU26" s="113"/>
      <c r="ACV26" s="113"/>
      <c r="ACW26" s="113"/>
      <c r="ACX26" s="113"/>
      <c r="ACY26" s="113"/>
      <c r="ACZ26" s="113"/>
      <c r="ADA26" s="113"/>
      <c r="ADB26" s="113"/>
      <c r="ADC26" s="113"/>
      <c r="ADD26" s="113"/>
      <c r="ADE26" s="113"/>
      <c r="ADF26" s="113"/>
      <c r="ADG26" s="113"/>
      <c r="ADH26" s="113"/>
      <c r="ADI26" s="113"/>
      <c r="ADJ26" s="113"/>
      <c r="ADK26" s="113"/>
      <c r="ADL26" s="113"/>
      <c r="ADM26" s="113"/>
      <c r="ADN26" s="113"/>
      <c r="ADO26" s="113"/>
      <c r="ADP26" s="113"/>
      <c r="ADQ26" s="113"/>
      <c r="ADR26" s="113"/>
      <c r="ADS26" s="113"/>
      <c r="ADT26" s="113"/>
      <c r="ADU26" s="113"/>
      <c r="ADV26" s="113"/>
      <c r="ADW26" s="113"/>
      <c r="ADX26" s="113"/>
      <c r="ADY26" s="113"/>
      <c r="ADZ26" s="113"/>
      <c r="AEA26" s="113"/>
      <c r="AEB26" s="113"/>
      <c r="AEC26" s="113"/>
      <c r="AED26" s="113"/>
      <c r="AEE26" s="113"/>
      <c r="AEF26" s="113"/>
      <c r="AEG26" s="113"/>
      <c r="AEH26" s="113"/>
      <c r="AEI26" s="113"/>
      <c r="AEJ26" s="113"/>
      <c r="AEK26" s="113"/>
      <c r="AEL26" s="113"/>
      <c r="AEM26" s="113"/>
      <c r="AEN26" s="113"/>
      <c r="AEO26" s="113"/>
      <c r="AEP26" s="113"/>
      <c r="AEQ26" s="113"/>
      <c r="AER26" s="113"/>
      <c r="AES26" s="113"/>
      <c r="AET26" s="113"/>
      <c r="AEU26" s="113"/>
      <c r="AEV26" s="113"/>
      <c r="AEW26" s="113"/>
      <c r="AEX26" s="113"/>
      <c r="AEY26" s="113"/>
      <c r="AEZ26" s="113"/>
      <c r="AFA26" s="113"/>
      <c r="AFB26" s="113"/>
      <c r="AFC26" s="113"/>
      <c r="AFD26" s="113"/>
      <c r="AFE26" s="113"/>
      <c r="AFF26" s="113"/>
      <c r="AFG26" s="113"/>
      <c r="AFH26" s="113"/>
      <c r="AFI26" s="113"/>
      <c r="AFJ26" s="113"/>
      <c r="AFK26" s="113"/>
      <c r="AFL26" s="113"/>
      <c r="AFM26" s="113"/>
      <c r="AFN26" s="113"/>
      <c r="AFO26" s="113"/>
      <c r="AFP26" s="113"/>
      <c r="AFQ26" s="113"/>
      <c r="AFR26" s="113"/>
      <c r="AFS26" s="113"/>
      <c r="AFT26" s="113"/>
      <c r="AFU26" s="113"/>
      <c r="AFV26" s="113"/>
      <c r="AFW26" s="113"/>
      <c r="AFX26" s="113"/>
      <c r="AFY26" s="113"/>
      <c r="AFZ26" s="113"/>
      <c r="AGA26" s="113"/>
      <c r="AGB26" s="113"/>
      <c r="AGC26" s="113"/>
      <c r="AGD26" s="113"/>
      <c r="AGE26" s="113"/>
      <c r="AGF26" s="113"/>
      <c r="AGG26" s="113"/>
      <c r="AGH26" s="113"/>
      <c r="AGI26" s="113"/>
      <c r="AGJ26" s="113"/>
      <c r="AGK26" s="113"/>
      <c r="AGL26" s="113"/>
      <c r="AGM26" s="113"/>
      <c r="AGN26" s="113"/>
      <c r="AGO26" s="113"/>
      <c r="AGP26" s="113"/>
      <c r="AGQ26" s="113"/>
      <c r="AGR26" s="113"/>
      <c r="AGS26" s="113"/>
      <c r="AGT26" s="113"/>
      <c r="AGU26" s="113"/>
      <c r="AGV26" s="113"/>
      <c r="AGW26" s="113"/>
      <c r="AGX26" s="113"/>
      <c r="AGY26" s="113"/>
      <c r="AGZ26" s="113"/>
      <c r="AHA26" s="113"/>
      <c r="AHB26" s="113"/>
      <c r="AHC26" s="113"/>
      <c r="AHD26" s="113"/>
      <c r="AHE26" s="113"/>
      <c r="AHF26" s="113"/>
      <c r="AHG26" s="113"/>
      <c r="AHH26" s="113"/>
      <c r="AHI26" s="113"/>
      <c r="AHJ26" s="113"/>
      <c r="AHK26" s="113"/>
      <c r="AHL26" s="113"/>
      <c r="AHM26" s="113"/>
      <c r="AHN26" s="113"/>
      <c r="AHO26" s="113"/>
      <c r="AHP26" s="113"/>
      <c r="AHQ26" s="113"/>
      <c r="AHR26" s="113"/>
      <c r="AHS26" s="113"/>
      <c r="AHT26" s="113"/>
      <c r="AHU26" s="113"/>
      <c r="AHV26" s="113"/>
      <c r="AHW26" s="113"/>
      <c r="AHX26" s="113"/>
      <c r="AHY26" s="113"/>
      <c r="AHZ26" s="113"/>
      <c r="AIA26" s="113"/>
      <c r="AIB26" s="113"/>
      <c r="AIC26" s="113"/>
      <c r="AID26" s="113"/>
      <c r="AIE26" s="113"/>
      <c r="AIF26" s="113"/>
      <c r="AIG26" s="113"/>
      <c r="AIH26" s="113"/>
      <c r="AII26" s="113"/>
      <c r="AIJ26" s="113"/>
      <c r="AIK26" s="113"/>
      <c r="AIL26" s="113"/>
      <c r="AIM26" s="113"/>
      <c r="AIN26" s="113"/>
      <c r="AIO26" s="113"/>
      <c r="AIP26" s="113"/>
      <c r="AIQ26" s="113"/>
      <c r="AIR26" s="113"/>
      <c r="AIS26" s="113"/>
      <c r="AIT26" s="113"/>
      <c r="AIU26" s="113"/>
      <c r="AIV26" s="113"/>
      <c r="AIW26" s="113"/>
      <c r="AIX26" s="113"/>
      <c r="AIY26" s="113"/>
      <c r="AIZ26" s="113"/>
      <c r="AJA26" s="113"/>
      <c r="AJB26" s="113"/>
      <c r="AJC26" s="113"/>
      <c r="AJD26" s="113"/>
      <c r="AJE26" s="113"/>
      <c r="AJF26" s="113"/>
      <c r="AJG26" s="113"/>
      <c r="AJH26" s="113"/>
      <c r="AJI26" s="113"/>
      <c r="AJJ26" s="113"/>
      <c r="AJK26" s="113"/>
      <c r="AJL26" s="113"/>
      <c r="AJM26" s="113"/>
      <c r="AJN26" s="113"/>
      <c r="AJO26" s="113"/>
      <c r="AJP26" s="113"/>
      <c r="AJQ26" s="113"/>
      <c r="AJR26" s="113"/>
      <c r="AJS26" s="113"/>
      <c r="AJT26" s="113"/>
      <c r="AJU26" s="113"/>
      <c r="AJV26" s="113"/>
      <c r="AJW26" s="113"/>
      <c r="AJX26" s="113"/>
      <c r="AJY26" s="113"/>
      <c r="AJZ26" s="113"/>
      <c r="AKA26" s="113"/>
      <c r="AKB26" s="113"/>
      <c r="AKC26" s="113"/>
      <c r="AKD26" s="113"/>
      <c r="AKE26" s="113"/>
      <c r="AKF26" s="113"/>
      <c r="AKG26" s="113"/>
      <c r="AKH26" s="113"/>
      <c r="AKI26" s="113"/>
      <c r="AKJ26" s="113"/>
      <c r="AKK26" s="113"/>
      <c r="AKL26" s="113"/>
      <c r="AKM26" s="113"/>
      <c r="AKN26" s="113"/>
      <c r="AKO26" s="113"/>
      <c r="AKP26" s="113"/>
      <c r="AKQ26" s="113"/>
      <c r="AKR26" s="113"/>
      <c r="AKS26" s="113"/>
      <c r="AKT26" s="113"/>
      <c r="AKU26" s="113"/>
      <c r="AKV26" s="113"/>
      <c r="AKW26" s="113"/>
      <c r="AKX26" s="113"/>
      <c r="AKY26" s="113"/>
      <c r="AKZ26" s="113"/>
      <c r="ALA26" s="113"/>
      <c r="ALB26" s="113"/>
      <c r="ALC26" s="113"/>
      <c r="ALD26" s="113"/>
      <c r="ALE26" s="113"/>
      <c r="ALF26" s="113"/>
      <c r="ALG26" s="113"/>
      <c r="ALH26" s="113"/>
      <c r="ALI26" s="113"/>
      <c r="ALJ26" s="113"/>
      <c r="ALK26" s="113"/>
      <c r="ALL26" s="113"/>
      <c r="ALM26" s="113"/>
      <c r="ALN26" s="113"/>
      <c r="ALO26" s="113"/>
      <c r="ALP26" s="113"/>
      <c r="ALQ26" s="113"/>
      <c r="ALR26" s="113"/>
      <c r="ALS26" s="113"/>
      <c r="ALT26" s="113"/>
      <c r="ALU26" s="113"/>
      <c r="ALV26" s="113"/>
      <c r="ALW26" s="113"/>
      <c r="ALX26" s="113"/>
      <c r="ALY26" s="113"/>
      <c r="ALZ26" s="113"/>
      <c r="AMA26" s="113"/>
      <c r="AMB26" s="113"/>
      <c r="AMC26" s="113"/>
      <c r="AMD26" s="113"/>
      <c r="AME26" s="113"/>
      <c r="AMF26" s="113"/>
      <c r="AMG26" s="113"/>
      <c r="AMH26" s="113"/>
      <c r="AMI26" s="113"/>
      <c r="AMJ26" s="113"/>
      <c r="AMK26" s="113"/>
      <c r="AML26" s="113"/>
      <c r="AMM26" s="113"/>
      <c r="AMN26" s="113"/>
      <c r="AMO26" s="113"/>
      <c r="AMP26" s="113"/>
      <c r="AMQ26" s="113"/>
      <c r="AMR26" s="113"/>
      <c r="AMS26" s="113"/>
      <c r="AMT26" s="113"/>
      <c r="AMU26" s="113"/>
      <c r="AMV26" s="113"/>
      <c r="AMW26" s="113"/>
      <c r="AMX26" s="113"/>
      <c r="AMY26" s="113"/>
      <c r="AMZ26" s="113"/>
      <c r="ANA26" s="113"/>
      <c r="ANB26" s="113"/>
      <c r="ANC26" s="113"/>
      <c r="AND26" s="113"/>
      <c r="ANE26" s="113"/>
      <c r="ANF26" s="113"/>
      <c r="ANG26" s="113"/>
      <c r="ANH26" s="113"/>
      <c r="ANI26" s="113"/>
      <c r="ANJ26" s="113"/>
      <c r="ANK26" s="113"/>
      <c r="ANL26" s="113"/>
      <c r="ANM26" s="113"/>
      <c r="ANN26" s="113"/>
      <c r="ANO26" s="113"/>
      <c r="ANP26" s="113"/>
      <c r="ANQ26" s="113"/>
      <c r="ANR26" s="113"/>
      <c r="ANS26" s="113"/>
      <c r="ANT26" s="113"/>
      <c r="ANU26" s="113"/>
      <c r="ANV26" s="113"/>
      <c r="ANW26" s="113"/>
      <c r="ANX26" s="113"/>
      <c r="ANY26" s="113"/>
      <c r="ANZ26" s="113"/>
      <c r="AOA26" s="113"/>
      <c r="AOB26" s="113"/>
      <c r="AOC26" s="113"/>
      <c r="AOD26" s="113"/>
      <c r="AOE26" s="113"/>
      <c r="AOF26" s="113"/>
      <c r="AOG26" s="113"/>
      <c r="AOH26" s="113"/>
      <c r="AOI26" s="113"/>
      <c r="AOJ26" s="113"/>
      <c r="AOK26" s="113"/>
      <c r="AOL26" s="113"/>
      <c r="AOM26" s="113"/>
      <c r="AON26" s="113"/>
      <c r="AOO26" s="113"/>
      <c r="AOP26" s="113"/>
      <c r="AOQ26" s="113"/>
      <c r="AOR26" s="113"/>
      <c r="AOS26" s="113"/>
      <c r="AOT26" s="113"/>
      <c r="AOU26" s="113"/>
      <c r="AOV26" s="113"/>
      <c r="AOW26" s="113"/>
      <c r="AOX26" s="113"/>
      <c r="AOY26" s="113"/>
      <c r="AOZ26" s="113"/>
      <c r="APA26" s="113"/>
      <c r="APB26" s="113"/>
      <c r="APC26" s="113"/>
      <c r="APD26" s="113"/>
      <c r="APE26" s="113"/>
      <c r="APF26" s="113"/>
      <c r="APG26" s="113"/>
      <c r="APH26" s="113"/>
      <c r="API26" s="113"/>
      <c r="APJ26" s="113"/>
      <c r="APK26" s="113"/>
      <c r="APL26" s="113"/>
      <c r="APM26" s="113"/>
      <c r="APN26" s="113"/>
      <c r="APO26" s="113"/>
      <c r="APP26" s="113"/>
      <c r="APQ26" s="113"/>
      <c r="APR26" s="113"/>
      <c r="APS26" s="113"/>
      <c r="APT26" s="113"/>
      <c r="APU26" s="113"/>
      <c r="APV26" s="113"/>
      <c r="APW26" s="113"/>
      <c r="APX26" s="113"/>
      <c r="APY26" s="113"/>
      <c r="APZ26" s="113"/>
      <c r="AQA26" s="113"/>
      <c r="AQB26" s="113"/>
      <c r="AQC26" s="113"/>
      <c r="AQD26" s="113"/>
      <c r="AQE26" s="113"/>
      <c r="AQF26" s="113"/>
      <c r="AQG26" s="113"/>
      <c r="AQH26" s="113"/>
      <c r="AQI26" s="113"/>
      <c r="AQJ26" s="113"/>
      <c r="AQK26" s="113"/>
      <c r="AQL26" s="113"/>
      <c r="AQM26" s="113"/>
      <c r="AQN26" s="113"/>
      <c r="AQO26" s="113"/>
      <c r="AQP26" s="113"/>
      <c r="AQQ26" s="113"/>
      <c r="AQR26" s="113"/>
      <c r="AQS26" s="113"/>
      <c r="AQT26" s="113"/>
      <c r="AQU26" s="113"/>
      <c r="AQV26" s="113"/>
      <c r="AQW26" s="113"/>
      <c r="AQX26" s="113"/>
      <c r="AQY26" s="113"/>
      <c r="AQZ26" s="113"/>
      <c r="ARA26" s="113"/>
      <c r="ARB26" s="113"/>
      <c r="ARC26" s="113"/>
      <c r="ARD26" s="113"/>
      <c r="ARE26" s="113"/>
      <c r="ARF26" s="113"/>
      <c r="ARG26" s="113"/>
      <c r="ARH26" s="113"/>
      <c r="ARI26" s="113"/>
      <c r="ARJ26" s="113"/>
      <c r="ARK26" s="113"/>
      <c r="ARL26" s="113"/>
      <c r="ARM26" s="113"/>
      <c r="ARN26" s="113"/>
      <c r="ARO26" s="113"/>
      <c r="ARP26" s="113"/>
      <c r="ARQ26" s="113"/>
      <c r="ARR26" s="113"/>
      <c r="ARS26" s="113"/>
      <c r="ART26" s="113"/>
      <c r="ARU26" s="113"/>
      <c r="ARV26" s="113"/>
      <c r="ARW26" s="113"/>
      <c r="ARX26" s="113"/>
      <c r="ARY26" s="113"/>
      <c r="ARZ26" s="113"/>
      <c r="ASA26" s="113"/>
      <c r="ASB26" s="113"/>
      <c r="ASC26" s="113"/>
      <c r="ASD26" s="113"/>
      <c r="ASE26" s="113"/>
      <c r="ASF26" s="113"/>
      <c r="ASG26" s="113"/>
      <c r="ASH26" s="113"/>
      <c r="ASI26" s="113"/>
      <c r="ASJ26" s="113"/>
      <c r="ASK26" s="113"/>
      <c r="ASL26" s="113"/>
      <c r="ASM26" s="113"/>
      <c r="ASN26" s="113"/>
      <c r="ASO26" s="113"/>
      <c r="ASP26" s="113"/>
      <c r="ASQ26" s="113"/>
      <c r="ASR26" s="113"/>
      <c r="ASS26" s="113"/>
      <c r="AST26" s="113"/>
      <c r="ASU26" s="113"/>
      <c r="ASV26" s="113"/>
      <c r="ASW26" s="113"/>
      <c r="ASX26" s="113"/>
      <c r="ASY26" s="113"/>
      <c r="ASZ26" s="113"/>
      <c r="ATA26" s="113"/>
      <c r="ATB26" s="113"/>
      <c r="ATC26" s="113"/>
      <c r="ATD26" s="113"/>
      <c r="ATE26" s="113"/>
      <c r="ATF26" s="113"/>
      <c r="ATG26" s="113"/>
      <c r="ATH26" s="113"/>
      <c r="ATI26" s="113"/>
      <c r="ATJ26" s="113"/>
      <c r="ATK26" s="113"/>
      <c r="ATL26" s="113"/>
      <c r="ATM26" s="113"/>
      <c r="ATN26" s="113"/>
      <c r="ATO26" s="113"/>
      <c r="ATP26" s="113"/>
      <c r="ATQ26" s="113"/>
      <c r="ATR26" s="113"/>
      <c r="ATS26" s="113"/>
      <c r="ATT26" s="113"/>
      <c r="ATU26" s="113"/>
      <c r="ATV26" s="113"/>
      <c r="ATW26" s="113"/>
      <c r="ATX26" s="113"/>
      <c r="ATY26" s="113"/>
      <c r="ATZ26" s="113"/>
      <c r="AUA26" s="113"/>
      <c r="AUB26" s="113"/>
      <c r="AUC26" s="113"/>
      <c r="AUD26" s="113"/>
      <c r="AUE26" s="113"/>
      <c r="AUF26" s="113"/>
      <c r="AUG26" s="113"/>
      <c r="AUH26" s="113"/>
      <c r="AUI26" s="113"/>
      <c r="AUJ26" s="113"/>
      <c r="AUK26" s="113"/>
      <c r="AUL26" s="113"/>
      <c r="AUM26" s="113"/>
      <c r="AUN26" s="113"/>
      <c r="AUO26" s="113"/>
      <c r="AUP26" s="113"/>
      <c r="AUQ26" s="113"/>
      <c r="AUR26" s="113"/>
      <c r="AUS26" s="113"/>
      <c r="AUT26" s="113"/>
      <c r="AUU26" s="113"/>
      <c r="AUV26" s="113"/>
      <c r="AUW26" s="113"/>
      <c r="AUX26" s="113"/>
      <c r="AUY26" s="113"/>
      <c r="AUZ26" s="113"/>
      <c r="AVA26" s="113"/>
      <c r="AVB26" s="113"/>
      <c r="AVC26" s="113"/>
      <c r="AVD26" s="113"/>
      <c r="AVE26" s="113"/>
      <c r="AVF26" s="113"/>
      <c r="AVG26" s="113"/>
      <c r="AVH26" s="113"/>
      <c r="AVI26" s="113"/>
      <c r="AVJ26" s="113"/>
      <c r="AVK26" s="113"/>
      <c r="AVL26" s="113"/>
      <c r="AVM26" s="113"/>
      <c r="AVN26" s="113"/>
      <c r="AVO26" s="113"/>
      <c r="AVP26" s="113"/>
      <c r="AVQ26" s="113"/>
      <c r="AVR26" s="113"/>
      <c r="AVS26" s="113"/>
      <c r="AVT26" s="113"/>
      <c r="AVU26" s="113"/>
      <c r="AVV26" s="113"/>
      <c r="AVW26" s="113"/>
      <c r="AVX26" s="113"/>
      <c r="AVY26" s="113"/>
      <c r="AVZ26" s="113"/>
      <c r="AWA26" s="113"/>
      <c r="AWB26" s="113"/>
      <c r="AWC26" s="113"/>
      <c r="AWD26" s="113"/>
      <c r="AWE26" s="113"/>
      <c r="AWF26" s="113"/>
      <c r="AWG26" s="113"/>
      <c r="AWH26" s="113"/>
      <c r="AWI26" s="113"/>
      <c r="AWJ26" s="113"/>
      <c r="AWK26" s="113"/>
      <c r="AWL26" s="113"/>
      <c r="AWM26" s="113"/>
      <c r="AWN26" s="113"/>
      <c r="AWO26" s="113"/>
      <c r="AWP26" s="113"/>
      <c r="AWQ26" s="113"/>
      <c r="AWR26" s="113"/>
      <c r="AWS26" s="113"/>
      <c r="AWT26" s="113"/>
      <c r="AWU26" s="113"/>
      <c r="AWV26" s="113"/>
      <c r="AWW26" s="113"/>
      <c r="AWX26" s="113"/>
      <c r="AWY26" s="113"/>
      <c r="AWZ26" s="113"/>
      <c r="AXA26" s="113"/>
      <c r="AXB26" s="113"/>
      <c r="AXC26" s="113"/>
      <c r="AXD26" s="113"/>
      <c r="AXE26" s="113"/>
      <c r="AXF26" s="113"/>
      <c r="AXG26" s="113"/>
      <c r="AXH26" s="113"/>
      <c r="AXI26" s="113"/>
      <c r="AXJ26" s="113"/>
      <c r="AXK26" s="113"/>
      <c r="AXL26" s="113"/>
      <c r="AXM26" s="113"/>
      <c r="AXN26" s="113"/>
      <c r="AXO26" s="113"/>
      <c r="AXP26" s="113"/>
      <c r="AXQ26" s="113"/>
      <c r="AXR26" s="113"/>
      <c r="AXS26" s="113"/>
      <c r="AXT26" s="113"/>
      <c r="AXU26" s="113"/>
      <c r="AXV26" s="113"/>
      <c r="AXW26" s="113"/>
      <c r="AXX26" s="113"/>
      <c r="AXY26" s="113"/>
      <c r="AXZ26" s="113"/>
      <c r="AYA26" s="113"/>
      <c r="AYB26" s="113"/>
      <c r="AYC26" s="113"/>
      <c r="AYD26" s="113"/>
      <c r="AYE26" s="113"/>
      <c r="AYF26" s="113"/>
      <c r="AYG26" s="113"/>
      <c r="AYH26" s="113"/>
      <c r="AYI26" s="113"/>
      <c r="AYJ26" s="113"/>
      <c r="AYK26" s="113"/>
      <c r="AYL26" s="113"/>
      <c r="AYM26" s="113"/>
      <c r="AYN26" s="113"/>
      <c r="AYO26" s="113"/>
      <c r="AYP26" s="113"/>
      <c r="AYQ26" s="113"/>
      <c r="AYR26" s="113"/>
      <c r="AYS26" s="113"/>
      <c r="AYT26" s="113"/>
      <c r="AYU26" s="113"/>
      <c r="AYV26" s="113"/>
      <c r="AYW26" s="113"/>
      <c r="AYX26" s="113"/>
      <c r="AYY26" s="113"/>
      <c r="AYZ26" s="113"/>
      <c r="AZA26" s="113"/>
      <c r="AZB26" s="113"/>
      <c r="AZC26" s="113"/>
      <c r="AZD26" s="113"/>
      <c r="AZE26" s="113"/>
      <c r="AZF26" s="113"/>
      <c r="AZG26" s="113"/>
      <c r="AZH26" s="113"/>
      <c r="AZI26" s="113"/>
      <c r="AZJ26" s="113"/>
      <c r="AZK26" s="113"/>
      <c r="AZL26" s="113"/>
      <c r="AZM26" s="113"/>
      <c r="AZN26" s="113"/>
      <c r="AZO26" s="113"/>
      <c r="AZP26" s="113"/>
      <c r="AZQ26" s="113"/>
      <c r="AZR26" s="113"/>
      <c r="AZS26" s="113"/>
      <c r="AZT26" s="113"/>
      <c r="AZU26" s="113"/>
      <c r="AZV26" s="113"/>
      <c r="AZW26" s="113"/>
      <c r="AZX26" s="113"/>
      <c r="AZY26" s="113"/>
      <c r="AZZ26" s="113"/>
      <c r="BAA26" s="113"/>
      <c r="BAB26" s="113"/>
      <c r="BAC26" s="113"/>
      <c r="BAD26" s="113"/>
      <c r="BAE26" s="113"/>
      <c r="BAF26" s="113"/>
      <c r="BAG26" s="113"/>
      <c r="BAH26" s="113"/>
      <c r="BAI26" s="113"/>
      <c r="BAJ26" s="113"/>
      <c r="BAK26" s="113"/>
      <c r="BAL26" s="113"/>
      <c r="BAM26" s="113"/>
      <c r="BAN26" s="113"/>
      <c r="BAO26" s="113"/>
      <c r="BAP26" s="113"/>
      <c r="BAQ26" s="113"/>
      <c r="BAR26" s="113"/>
      <c r="BAS26" s="113"/>
      <c r="BAT26" s="113"/>
      <c r="BAU26" s="113"/>
      <c r="BAV26" s="113"/>
      <c r="BAW26" s="113"/>
      <c r="BAX26" s="113"/>
      <c r="BAY26" s="113"/>
      <c r="BAZ26" s="113"/>
      <c r="BBA26" s="113"/>
      <c r="BBB26" s="113"/>
      <c r="BBC26" s="113"/>
      <c r="BBD26" s="113"/>
      <c r="BBE26" s="113"/>
      <c r="BBF26" s="113"/>
      <c r="BBG26" s="113"/>
      <c r="BBH26" s="113"/>
      <c r="BBI26" s="113"/>
      <c r="BBJ26" s="113"/>
      <c r="BBK26" s="113"/>
      <c r="BBL26" s="113"/>
      <c r="BBM26" s="113"/>
      <c r="BBN26" s="113"/>
      <c r="BBO26" s="113"/>
      <c r="BBP26" s="113"/>
      <c r="BBQ26" s="113"/>
      <c r="BBR26" s="113"/>
      <c r="BBS26" s="113"/>
      <c r="BBT26" s="113"/>
      <c r="BBU26" s="113"/>
      <c r="BBV26" s="113"/>
      <c r="BBW26" s="113"/>
      <c r="BBX26" s="113"/>
      <c r="BBY26" s="113"/>
      <c r="BBZ26" s="113"/>
      <c r="BCA26" s="113"/>
      <c r="BCB26" s="113"/>
      <c r="BCC26" s="113"/>
      <c r="BCD26" s="113"/>
      <c r="BCE26" s="113"/>
      <c r="BCF26" s="113"/>
      <c r="BCG26" s="113"/>
      <c r="BCH26" s="113"/>
      <c r="BCI26" s="113"/>
      <c r="BCJ26" s="113"/>
      <c r="BCK26" s="113"/>
      <c r="BCL26" s="113"/>
      <c r="BCM26" s="113"/>
      <c r="BCN26" s="113"/>
      <c r="BCO26" s="113"/>
      <c r="BCP26" s="113"/>
      <c r="BCQ26" s="113"/>
      <c r="BCR26" s="113"/>
      <c r="BCS26" s="113"/>
      <c r="BCT26" s="113"/>
      <c r="BCU26" s="113"/>
      <c r="BCV26" s="113"/>
      <c r="BCW26" s="113"/>
      <c r="BCX26" s="113"/>
      <c r="BCY26" s="113"/>
      <c r="BCZ26" s="113"/>
      <c r="BDA26" s="113"/>
      <c r="BDB26" s="113"/>
      <c r="BDC26" s="113"/>
      <c r="BDD26" s="113"/>
      <c r="BDE26" s="113"/>
      <c r="BDF26" s="113"/>
      <c r="BDG26" s="113"/>
      <c r="BDH26" s="113"/>
      <c r="BDI26" s="113"/>
      <c r="BDJ26" s="113"/>
      <c r="BDK26" s="113"/>
      <c r="BDL26" s="113"/>
      <c r="BDM26" s="113"/>
      <c r="BDN26" s="113"/>
      <c r="BDO26" s="113"/>
      <c r="BDP26" s="113"/>
      <c r="BDQ26" s="113"/>
      <c r="BDR26" s="113"/>
      <c r="BDS26" s="113"/>
      <c r="BDT26" s="113"/>
      <c r="BDU26" s="113"/>
      <c r="BDV26" s="113"/>
      <c r="BDW26" s="113"/>
      <c r="BDX26" s="113"/>
      <c r="BDY26" s="113"/>
      <c r="BDZ26" s="113"/>
      <c r="BEA26" s="113"/>
      <c r="BEB26" s="113"/>
      <c r="BEC26" s="113"/>
      <c r="BED26" s="113"/>
      <c r="BEE26" s="113"/>
      <c r="BEF26" s="113"/>
      <c r="BEG26" s="113"/>
      <c r="BEH26" s="113"/>
      <c r="BEI26" s="113"/>
      <c r="BEJ26" s="113"/>
      <c r="BEK26" s="113"/>
      <c r="BEL26" s="113"/>
      <c r="BEM26" s="113"/>
      <c r="BEN26" s="113"/>
      <c r="BEO26" s="113"/>
      <c r="BEP26" s="113"/>
      <c r="BEQ26" s="113"/>
      <c r="BER26" s="113"/>
      <c r="BES26" s="113"/>
      <c r="BET26" s="113"/>
      <c r="BEU26" s="113"/>
      <c r="BEV26" s="113"/>
      <c r="BEW26" s="113"/>
      <c r="BEX26" s="113"/>
      <c r="BEY26" s="113"/>
      <c r="BEZ26" s="113"/>
      <c r="BFA26" s="113"/>
      <c r="BFB26" s="113"/>
      <c r="BFC26" s="113"/>
      <c r="BFD26" s="113"/>
      <c r="BFE26" s="113"/>
      <c r="BFF26" s="113"/>
      <c r="BFG26" s="113"/>
      <c r="BFH26" s="113"/>
      <c r="BFI26" s="113"/>
      <c r="BFJ26" s="113"/>
      <c r="BFK26" s="113"/>
      <c r="BFL26" s="113"/>
      <c r="BFM26" s="113"/>
      <c r="BFN26" s="113"/>
      <c r="BFO26" s="113"/>
      <c r="BFP26" s="113"/>
      <c r="BFQ26" s="113"/>
      <c r="BFR26" s="113"/>
      <c r="BFS26" s="113"/>
      <c r="BFT26" s="113"/>
      <c r="BFU26" s="113"/>
      <c r="BFV26" s="113"/>
      <c r="BFW26" s="113"/>
      <c r="BFX26" s="113"/>
      <c r="BFY26" s="113"/>
      <c r="BFZ26" s="113"/>
      <c r="BGA26" s="113"/>
      <c r="BGB26" s="113"/>
      <c r="BGC26" s="113"/>
      <c r="BGD26" s="113"/>
      <c r="BGE26" s="113"/>
      <c r="BGF26" s="113"/>
      <c r="BGG26" s="113"/>
      <c r="BGH26" s="113"/>
      <c r="BGI26" s="113"/>
      <c r="BGJ26" s="113"/>
      <c r="BGK26" s="113"/>
      <c r="BGL26" s="113"/>
      <c r="BGM26" s="113"/>
      <c r="BGN26" s="113"/>
      <c r="BGO26" s="113"/>
      <c r="BGP26" s="113"/>
      <c r="BGQ26" s="113"/>
      <c r="BGR26" s="113"/>
      <c r="BGS26" s="113"/>
      <c r="BGT26" s="113"/>
      <c r="BGU26" s="113"/>
      <c r="BGV26" s="113"/>
      <c r="BGW26" s="113"/>
      <c r="BGX26" s="113"/>
      <c r="BGY26" s="113"/>
      <c r="BGZ26" s="113"/>
      <c r="BHA26" s="113"/>
      <c r="BHB26" s="113"/>
      <c r="BHC26" s="113"/>
      <c r="BHD26" s="113"/>
      <c r="BHE26" s="113"/>
      <c r="BHF26" s="113"/>
      <c r="BHG26" s="113"/>
      <c r="BHH26" s="113"/>
      <c r="BHI26" s="113"/>
      <c r="BHJ26" s="113"/>
      <c r="BHK26" s="113"/>
      <c r="BHL26" s="113"/>
      <c r="BHM26" s="113"/>
      <c r="BHN26" s="113"/>
      <c r="BHO26" s="113"/>
      <c r="BHP26" s="113"/>
      <c r="BHQ26" s="113"/>
      <c r="BHR26" s="113"/>
      <c r="BHS26" s="113"/>
      <c r="BHT26" s="113"/>
      <c r="BHU26" s="113"/>
      <c r="BHV26" s="113"/>
      <c r="BHW26" s="113"/>
      <c r="BHX26" s="113"/>
      <c r="BHY26" s="113"/>
      <c r="BHZ26" s="113"/>
      <c r="BIA26" s="113"/>
      <c r="BIB26" s="113"/>
      <c r="BIC26" s="113"/>
      <c r="BID26" s="113"/>
      <c r="BIE26" s="113"/>
      <c r="BIF26" s="113"/>
      <c r="BIG26" s="113"/>
      <c r="BIH26" s="113"/>
      <c r="BII26" s="113"/>
      <c r="BIJ26" s="113"/>
      <c r="BIK26" s="113"/>
      <c r="BIL26" s="113"/>
      <c r="BIM26" s="113"/>
      <c r="BIN26" s="113"/>
      <c r="BIO26" s="113"/>
      <c r="BIP26" s="113"/>
      <c r="BIQ26" s="113"/>
      <c r="BIR26" s="113"/>
      <c r="BIS26" s="113"/>
      <c r="BIT26" s="113"/>
      <c r="BIU26" s="113"/>
      <c r="BIV26" s="113"/>
      <c r="BIW26" s="113"/>
      <c r="BIX26" s="113"/>
      <c r="BIY26" s="113"/>
      <c r="BIZ26" s="113"/>
      <c r="BJA26" s="113"/>
      <c r="BJB26" s="113"/>
      <c r="BJC26" s="113"/>
      <c r="BJD26" s="113"/>
      <c r="BJE26" s="113"/>
      <c r="BJF26" s="113"/>
      <c r="BJG26" s="113"/>
      <c r="BJH26" s="113"/>
      <c r="BJI26" s="113"/>
      <c r="BJJ26" s="113"/>
      <c r="BJK26" s="113"/>
      <c r="BJL26" s="113"/>
      <c r="BJM26" s="113"/>
      <c r="BJN26" s="113"/>
      <c r="BJO26" s="113"/>
      <c r="BJP26" s="113"/>
      <c r="BJQ26" s="113"/>
      <c r="BJR26" s="113"/>
      <c r="BJS26" s="113"/>
      <c r="BJT26" s="113"/>
      <c r="BJU26" s="113"/>
      <c r="BJV26" s="113"/>
      <c r="BJW26" s="113"/>
      <c r="BJX26" s="113"/>
      <c r="BJY26" s="113"/>
      <c r="BJZ26" s="113"/>
      <c r="BKA26" s="113"/>
      <c r="BKB26" s="113"/>
      <c r="BKC26" s="113"/>
      <c r="BKD26" s="113"/>
      <c r="BKE26" s="113"/>
      <c r="BKF26" s="113"/>
      <c r="BKG26" s="113"/>
      <c r="BKH26" s="113"/>
      <c r="BKI26" s="113"/>
      <c r="BKJ26" s="113"/>
      <c r="BKK26" s="113"/>
      <c r="BKL26" s="113"/>
      <c r="BKM26" s="113"/>
      <c r="BKN26" s="113"/>
      <c r="BKO26" s="113"/>
      <c r="BKP26" s="113"/>
      <c r="BKQ26" s="113"/>
      <c r="BKR26" s="113"/>
      <c r="BKS26" s="113"/>
      <c r="BKT26" s="113"/>
      <c r="BKU26" s="113"/>
      <c r="BKV26" s="113"/>
      <c r="BKW26" s="113"/>
      <c r="BKX26" s="113"/>
      <c r="BKY26" s="113"/>
      <c r="BKZ26" s="113"/>
      <c r="BLA26" s="113"/>
      <c r="BLB26" s="113"/>
      <c r="BLC26" s="113"/>
      <c r="BLD26" s="113"/>
      <c r="BLE26" s="113"/>
      <c r="BLF26" s="113"/>
      <c r="BLG26" s="113"/>
      <c r="BLH26" s="113"/>
      <c r="BLI26" s="113"/>
      <c r="BLJ26" s="113"/>
      <c r="BLK26" s="113"/>
      <c r="BLL26" s="113"/>
      <c r="BLM26" s="113"/>
      <c r="BLN26" s="113"/>
      <c r="BLO26" s="113"/>
      <c r="BLP26" s="114"/>
    </row>
    <row r="27" spans="1:1680" s="115" customFormat="1" ht="27.15" customHeight="1">
      <c r="A27" s="380"/>
      <c r="B27" s="382"/>
      <c r="C27" s="385"/>
      <c r="D27" s="111" t="s">
        <v>37</v>
      </c>
      <c r="E27" s="117">
        <v>0</v>
      </c>
      <c r="F27" s="117">
        <v>0</v>
      </c>
      <c r="G27" s="108">
        <v>0</v>
      </c>
      <c r="H27" s="387">
        <v>2</v>
      </c>
      <c r="I27" s="367" t="s">
        <v>498</v>
      </c>
      <c r="J27" s="367">
        <v>4</v>
      </c>
      <c r="K27" s="364">
        <v>0</v>
      </c>
      <c r="L27" s="367">
        <f>K27/J27*100</f>
        <v>0</v>
      </c>
      <c r="M27" s="371" t="s">
        <v>499</v>
      </c>
      <c r="N27" s="371" t="s">
        <v>500</v>
      </c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  <c r="IW27" s="113"/>
      <c r="IX27" s="113"/>
      <c r="IY27" s="113"/>
      <c r="IZ27" s="113"/>
      <c r="JA27" s="113"/>
      <c r="JB27" s="113"/>
      <c r="JC27" s="113"/>
      <c r="JD27" s="113"/>
      <c r="JE27" s="113"/>
      <c r="JF27" s="113"/>
      <c r="JG27" s="113"/>
      <c r="JH27" s="113"/>
      <c r="JI27" s="113"/>
      <c r="JJ27" s="113"/>
      <c r="JK27" s="113"/>
      <c r="JL27" s="113"/>
      <c r="JM27" s="113"/>
      <c r="JN27" s="113"/>
      <c r="JO27" s="113"/>
      <c r="JP27" s="113"/>
      <c r="JQ27" s="113"/>
      <c r="JR27" s="113"/>
      <c r="JS27" s="113"/>
      <c r="JT27" s="113"/>
      <c r="JU27" s="113"/>
      <c r="JV27" s="113"/>
      <c r="JW27" s="113"/>
      <c r="JX27" s="113"/>
      <c r="JY27" s="113"/>
      <c r="JZ27" s="113"/>
      <c r="KA27" s="113"/>
      <c r="KB27" s="113"/>
      <c r="KC27" s="113"/>
      <c r="KD27" s="113"/>
      <c r="KE27" s="113"/>
      <c r="KF27" s="113"/>
      <c r="KG27" s="113"/>
      <c r="KH27" s="113"/>
      <c r="KI27" s="113"/>
      <c r="KJ27" s="113"/>
      <c r="KK27" s="113"/>
      <c r="KL27" s="113"/>
      <c r="KM27" s="113"/>
      <c r="KN27" s="113"/>
      <c r="KO27" s="113"/>
      <c r="KP27" s="113"/>
      <c r="KQ27" s="113"/>
      <c r="KR27" s="113"/>
      <c r="KS27" s="113"/>
      <c r="KT27" s="113"/>
      <c r="KU27" s="113"/>
      <c r="KV27" s="113"/>
      <c r="KW27" s="113"/>
      <c r="KX27" s="113"/>
      <c r="KY27" s="113"/>
      <c r="KZ27" s="113"/>
      <c r="LA27" s="113"/>
      <c r="LB27" s="113"/>
      <c r="LC27" s="113"/>
      <c r="LD27" s="113"/>
      <c r="LE27" s="113"/>
      <c r="LF27" s="113"/>
      <c r="LG27" s="113"/>
      <c r="LH27" s="113"/>
      <c r="LI27" s="113"/>
      <c r="LJ27" s="113"/>
      <c r="LK27" s="113"/>
      <c r="LL27" s="113"/>
      <c r="LM27" s="113"/>
      <c r="LN27" s="113"/>
      <c r="LO27" s="113"/>
      <c r="LP27" s="113"/>
      <c r="LQ27" s="113"/>
      <c r="LR27" s="113"/>
      <c r="LS27" s="113"/>
      <c r="LT27" s="113"/>
      <c r="LU27" s="113"/>
      <c r="LV27" s="113"/>
      <c r="LW27" s="113"/>
      <c r="LX27" s="113"/>
      <c r="LY27" s="113"/>
      <c r="LZ27" s="113"/>
      <c r="MA27" s="113"/>
      <c r="MB27" s="113"/>
      <c r="MC27" s="113"/>
      <c r="MD27" s="113"/>
      <c r="ME27" s="113"/>
      <c r="MF27" s="113"/>
      <c r="MG27" s="113"/>
      <c r="MH27" s="113"/>
      <c r="MI27" s="113"/>
      <c r="MJ27" s="113"/>
      <c r="MK27" s="113"/>
      <c r="ML27" s="113"/>
      <c r="MM27" s="113"/>
      <c r="MN27" s="113"/>
      <c r="MO27" s="113"/>
      <c r="MP27" s="113"/>
      <c r="MQ27" s="113"/>
      <c r="MR27" s="113"/>
      <c r="MS27" s="113"/>
      <c r="MT27" s="113"/>
      <c r="MU27" s="113"/>
      <c r="MV27" s="113"/>
      <c r="MW27" s="113"/>
      <c r="MX27" s="113"/>
      <c r="MY27" s="113"/>
      <c r="MZ27" s="113"/>
      <c r="NA27" s="113"/>
      <c r="NB27" s="113"/>
      <c r="NC27" s="113"/>
      <c r="ND27" s="113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3"/>
      <c r="NS27" s="113"/>
      <c r="NT27" s="113"/>
      <c r="NU27" s="113"/>
      <c r="NV27" s="113"/>
      <c r="NW27" s="113"/>
      <c r="NX27" s="113"/>
      <c r="NY27" s="113"/>
      <c r="NZ27" s="113"/>
      <c r="OA27" s="113"/>
      <c r="OB27" s="113"/>
      <c r="OC27" s="113"/>
      <c r="OD27" s="113"/>
      <c r="OE27" s="113"/>
      <c r="OF27" s="113"/>
      <c r="OG27" s="113"/>
      <c r="OH27" s="113"/>
      <c r="OI27" s="113"/>
      <c r="OJ27" s="113"/>
      <c r="OK27" s="113"/>
      <c r="OL27" s="113"/>
      <c r="OM27" s="113"/>
      <c r="ON27" s="113"/>
      <c r="OO27" s="113"/>
      <c r="OP27" s="113"/>
      <c r="OQ27" s="113"/>
      <c r="OR27" s="113"/>
      <c r="OS27" s="113"/>
      <c r="OT27" s="113"/>
      <c r="OU27" s="113"/>
      <c r="OV27" s="113"/>
      <c r="OW27" s="113"/>
      <c r="OX27" s="113"/>
      <c r="OY27" s="113"/>
      <c r="OZ27" s="113"/>
      <c r="PA27" s="113"/>
      <c r="PB27" s="113"/>
      <c r="PC27" s="113"/>
      <c r="PD27" s="113"/>
      <c r="PE27" s="113"/>
      <c r="PF27" s="113"/>
      <c r="PG27" s="113"/>
      <c r="PH27" s="113"/>
      <c r="PI27" s="113"/>
      <c r="PJ27" s="113"/>
      <c r="PK27" s="113"/>
      <c r="PL27" s="113"/>
      <c r="PM27" s="113"/>
      <c r="PN27" s="113"/>
      <c r="PO27" s="113"/>
      <c r="PP27" s="113"/>
      <c r="PQ27" s="113"/>
      <c r="PR27" s="113"/>
      <c r="PS27" s="113"/>
      <c r="PT27" s="113"/>
      <c r="PU27" s="113"/>
      <c r="PV27" s="113"/>
      <c r="PW27" s="113"/>
      <c r="PX27" s="113"/>
      <c r="PY27" s="113"/>
      <c r="PZ27" s="113"/>
      <c r="QA27" s="113"/>
      <c r="QB27" s="113"/>
      <c r="QC27" s="113"/>
      <c r="QD27" s="113"/>
      <c r="QE27" s="113"/>
      <c r="QF27" s="113"/>
      <c r="QG27" s="113"/>
      <c r="QH27" s="113"/>
      <c r="QI27" s="113"/>
      <c r="QJ27" s="113"/>
      <c r="QK27" s="113"/>
      <c r="QL27" s="113"/>
      <c r="QM27" s="113"/>
      <c r="QN27" s="113"/>
      <c r="QO27" s="113"/>
      <c r="QP27" s="113"/>
      <c r="QQ27" s="113"/>
      <c r="QR27" s="113"/>
      <c r="QS27" s="113"/>
      <c r="QT27" s="113"/>
      <c r="QU27" s="113"/>
      <c r="QV27" s="113"/>
      <c r="QW27" s="113"/>
      <c r="QX27" s="113"/>
      <c r="QY27" s="113"/>
      <c r="QZ27" s="113"/>
      <c r="RA27" s="113"/>
      <c r="RB27" s="113"/>
      <c r="RC27" s="113"/>
      <c r="RD27" s="113"/>
      <c r="RE27" s="113"/>
      <c r="RF27" s="113"/>
      <c r="RG27" s="113"/>
      <c r="RH27" s="113"/>
      <c r="RI27" s="113"/>
      <c r="RJ27" s="113"/>
      <c r="RK27" s="113"/>
      <c r="RL27" s="113"/>
      <c r="RM27" s="113"/>
      <c r="RN27" s="113"/>
      <c r="RO27" s="113"/>
      <c r="RP27" s="113"/>
      <c r="RQ27" s="113"/>
      <c r="RR27" s="113"/>
      <c r="RS27" s="113"/>
      <c r="RT27" s="113"/>
      <c r="RU27" s="113"/>
      <c r="RV27" s="113"/>
      <c r="RW27" s="113"/>
      <c r="RX27" s="113"/>
      <c r="RY27" s="113"/>
      <c r="RZ27" s="113"/>
      <c r="SA27" s="113"/>
      <c r="SB27" s="113"/>
      <c r="SC27" s="113"/>
      <c r="SD27" s="113"/>
      <c r="SE27" s="113"/>
      <c r="SF27" s="113"/>
      <c r="SG27" s="113"/>
      <c r="SH27" s="113"/>
      <c r="SI27" s="113"/>
      <c r="SJ27" s="113"/>
      <c r="SK27" s="113"/>
      <c r="SL27" s="113"/>
      <c r="SM27" s="113"/>
      <c r="SN27" s="113"/>
      <c r="SO27" s="113"/>
      <c r="SP27" s="113"/>
      <c r="SQ27" s="113"/>
      <c r="SR27" s="113"/>
      <c r="SS27" s="113"/>
      <c r="ST27" s="113"/>
      <c r="SU27" s="113"/>
      <c r="SV27" s="113"/>
      <c r="SW27" s="113"/>
      <c r="SX27" s="113"/>
      <c r="SY27" s="113"/>
      <c r="SZ27" s="113"/>
      <c r="TA27" s="113"/>
      <c r="TB27" s="113"/>
      <c r="TC27" s="113"/>
      <c r="TD27" s="113"/>
      <c r="TE27" s="113"/>
      <c r="TF27" s="113"/>
      <c r="TG27" s="113"/>
      <c r="TH27" s="113"/>
      <c r="TI27" s="113"/>
      <c r="TJ27" s="113"/>
      <c r="TK27" s="113"/>
      <c r="TL27" s="113"/>
      <c r="TM27" s="113"/>
      <c r="TN27" s="113"/>
      <c r="TO27" s="113"/>
      <c r="TP27" s="113"/>
      <c r="TQ27" s="113"/>
      <c r="TR27" s="113"/>
      <c r="TS27" s="113"/>
      <c r="TT27" s="113"/>
      <c r="TU27" s="113"/>
      <c r="TV27" s="113"/>
      <c r="TW27" s="113"/>
      <c r="TX27" s="113"/>
      <c r="TY27" s="113"/>
      <c r="TZ27" s="113"/>
      <c r="UA27" s="113"/>
      <c r="UB27" s="113"/>
      <c r="UC27" s="113"/>
      <c r="UD27" s="113"/>
      <c r="UE27" s="113"/>
      <c r="UF27" s="113"/>
      <c r="UG27" s="113"/>
      <c r="UH27" s="113"/>
      <c r="UI27" s="113"/>
      <c r="UJ27" s="113"/>
      <c r="UK27" s="113"/>
      <c r="UL27" s="113"/>
      <c r="UM27" s="113"/>
      <c r="UN27" s="113"/>
      <c r="UO27" s="113"/>
      <c r="UP27" s="113"/>
      <c r="UQ27" s="113"/>
      <c r="UR27" s="113"/>
      <c r="US27" s="113"/>
      <c r="UT27" s="113"/>
      <c r="UU27" s="113"/>
      <c r="UV27" s="113"/>
      <c r="UW27" s="113"/>
      <c r="UX27" s="113"/>
      <c r="UY27" s="113"/>
      <c r="UZ27" s="113"/>
      <c r="VA27" s="113"/>
      <c r="VB27" s="113"/>
      <c r="VC27" s="113"/>
      <c r="VD27" s="113"/>
      <c r="VE27" s="113"/>
      <c r="VF27" s="113"/>
      <c r="VG27" s="113"/>
      <c r="VH27" s="113"/>
      <c r="VI27" s="113"/>
      <c r="VJ27" s="113"/>
      <c r="VK27" s="113"/>
      <c r="VL27" s="113"/>
      <c r="VM27" s="113"/>
      <c r="VN27" s="113"/>
      <c r="VO27" s="113"/>
      <c r="VP27" s="113"/>
      <c r="VQ27" s="113"/>
      <c r="VR27" s="113"/>
      <c r="VS27" s="113"/>
      <c r="VT27" s="113"/>
      <c r="VU27" s="113"/>
      <c r="VV27" s="113"/>
      <c r="VW27" s="113"/>
      <c r="VX27" s="113"/>
      <c r="VY27" s="113"/>
      <c r="VZ27" s="113"/>
      <c r="WA27" s="113"/>
      <c r="WB27" s="113"/>
      <c r="WC27" s="113"/>
      <c r="WD27" s="113"/>
      <c r="WE27" s="113"/>
      <c r="WF27" s="113"/>
      <c r="WG27" s="113"/>
      <c r="WH27" s="113"/>
      <c r="WI27" s="113"/>
      <c r="WJ27" s="113"/>
      <c r="WK27" s="113"/>
      <c r="WL27" s="113"/>
      <c r="WM27" s="113"/>
      <c r="WN27" s="113"/>
      <c r="WO27" s="113"/>
      <c r="WP27" s="113"/>
      <c r="WQ27" s="113"/>
      <c r="WR27" s="113"/>
      <c r="WS27" s="113"/>
      <c r="WT27" s="113"/>
      <c r="WU27" s="113"/>
      <c r="WV27" s="113"/>
      <c r="WW27" s="113"/>
      <c r="WX27" s="113"/>
      <c r="WY27" s="113"/>
      <c r="WZ27" s="113"/>
      <c r="XA27" s="113"/>
      <c r="XB27" s="113"/>
      <c r="XC27" s="113"/>
      <c r="XD27" s="113"/>
      <c r="XE27" s="113"/>
      <c r="XF27" s="113"/>
      <c r="XG27" s="113"/>
      <c r="XH27" s="113"/>
      <c r="XI27" s="113"/>
      <c r="XJ27" s="113"/>
      <c r="XK27" s="113"/>
      <c r="XL27" s="113"/>
      <c r="XM27" s="113"/>
      <c r="XN27" s="113"/>
      <c r="XO27" s="113"/>
      <c r="XP27" s="113"/>
      <c r="XQ27" s="113"/>
      <c r="XR27" s="113"/>
      <c r="XS27" s="113"/>
      <c r="XT27" s="113"/>
      <c r="XU27" s="113"/>
      <c r="XV27" s="113"/>
      <c r="XW27" s="113"/>
      <c r="XX27" s="113"/>
      <c r="XY27" s="113"/>
      <c r="XZ27" s="113"/>
      <c r="YA27" s="113"/>
      <c r="YB27" s="113"/>
      <c r="YC27" s="113"/>
      <c r="YD27" s="113"/>
      <c r="YE27" s="113"/>
      <c r="YF27" s="113"/>
      <c r="YG27" s="113"/>
      <c r="YH27" s="113"/>
      <c r="YI27" s="113"/>
      <c r="YJ27" s="113"/>
      <c r="YK27" s="113"/>
      <c r="YL27" s="113"/>
      <c r="YM27" s="113"/>
      <c r="YN27" s="113"/>
      <c r="YO27" s="113"/>
      <c r="YP27" s="113"/>
      <c r="YQ27" s="113"/>
      <c r="YR27" s="113"/>
      <c r="YS27" s="113"/>
      <c r="YT27" s="113"/>
      <c r="YU27" s="113"/>
      <c r="YV27" s="113"/>
      <c r="YW27" s="113"/>
      <c r="YX27" s="113"/>
      <c r="YY27" s="113"/>
      <c r="YZ27" s="113"/>
      <c r="ZA27" s="113"/>
      <c r="ZB27" s="113"/>
      <c r="ZC27" s="113"/>
      <c r="ZD27" s="113"/>
      <c r="ZE27" s="113"/>
      <c r="ZF27" s="113"/>
      <c r="ZG27" s="113"/>
      <c r="ZH27" s="113"/>
      <c r="ZI27" s="113"/>
      <c r="ZJ27" s="113"/>
      <c r="ZK27" s="113"/>
      <c r="ZL27" s="113"/>
      <c r="ZM27" s="113"/>
      <c r="ZN27" s="113"/>
      <c r="ZO27" s="113"/>
      <c r="ZP27" s="113"/>
      <c r="ZQ27" s="113"/>
      <c r="ZR27" s="113"/>
      <c r="ZS27" s="113"/>
      <c r="ZT27" s="113"/>
      <c r="ZU27" s="113"/>
      <c r="ZV27" s="113"/>
      <c r="ZW27" s="113"/>
      <c r="ZX27" s="113"/>
      <c r="ZY27" s="113"/>
      <c r="ZZ27" s="113"/>
      <c r="AAA27" s="113"/>
      <c r="AAB27" s="113"/>
      <c r="AAC27" s="113"/>
      <c r="AAD27" s="113"/>
      <c r="AAE27" s="113"/>
      <c r="AAF27" s="113"/>
      <c r="AAG27" s="113"/>
      <c r="AAH27" s="113"/>
      <c r="AAI27" s="113"/>
      <c r="AAJ27" s="113"/>
      <c r="AAK27" s="113"/>
      <c r="AAL27" s="113"/>
      <c r="AAM27" s="113"/>
      <c r="AAN27" s="113"/>
      <c r="AAO27" s="113"/>
      <c r="AAP27" s="113"/>
      <c r="AAQ27" s="113"/>
      <c r="AAR27" s="113"/>
      <c r="AAS27" s="113"/>
      <c r="AAT27" s="113"/>
      <c r="AAU27" s="113"/>
      <c r="AAV27" s="113"/>
      <c r="AAW27" s="113"/>
      <c r="AAX27" s="113"/>
      <c r="AAY27" s="113"/>
      <c r="AAZ27" s="113"/>
      <c r="ABA27" s="113"/>
      <c r="ABB27" s="113"/>
      <c r="ABC27" s="113"/>
      <c r="ABD27" s="113"/>
      <c r="ABE27" s="113"/>
      <c r="ABF27" s="113"/>
      <c r="ABG27" s="113"/>
      <c r="ABH27" s="113"/>
      <c r="ABI27" s="113"/>
      <c r="ABJ27" s="113"/>
      <c r="ABK27" s="113"/>
      <c r="ABL27" s="113"/>
      <c r="ABM27" s="113"/>
      <c r="ABN27" s="113"/>
      <c r="ABO27" s="113"/>
      <c r="ABP27" s="113"/>
      <c r="ABQ27" s="113"/>
      <c r="ABR27" s="113"/>
      <c r="ABS27" s="113"/>
      <c r="ABT27" s="113"/>
      <c r="ABU27" s="113"/>
      <c r="ABV27" s="113"/>
      <c r="ABW27" s="113"/>
      <c r="ABX27" s="113"/>
      <c r="ABY27" s="113"/>
      <c r="ABZ27" s="113"/>
      <c r="ACA27" s="113"/>
      <c r="ACB27" s="113"/>
      <c r="ACC27" s="113"/>
      <c r="ACD27" s="113"/>
      <c r="ACE27" s="113"/>
      <c r="ACF27" s="113"/>
      <c r="ACG27" s="113"/>
      <c r="ACH27" s="113"/>
      <c r="ACI27" s="113"/>
      <c r="ACJ27" s="113"/>
      <c r="ACK27" s="113"/>
      <c r="ACL27" s="113"/>
      <c r="ACM27" s="113"/>
      <c r="ACN27" s="113"/>
      <c r="ACO27" s="113"/>
      <c r="ACP27" s="113"/>
      <c r="ACQ27" s="113"/>
      <c r="ACR27" s="113"/>
      <c r="ACS27" s="113"/>
      <c r="ACT27" s="113"/>
      <c r="ACU27" s="113"/>
      <c r="ACV27" s="113"/>
      <c r="ACW27" s="113"/>
      <c r="ACX27" s="113"/>
      <c r="ACY27" s="113"/>
      <c r="ACZ27" s="113"/>
      <c r="ADA27" s="113"/>
      <c r="ADB27" s="113"/>
      <c r="ADC27" s="113"/>
      <c r="ADD27" s="113"/>
      <c r="ADE27" s="113"/>
      <c r="ADF27" s="113"/>
      <c r="ADG27" s="113"/>
      <c r="ADH27" s="113"/>
      <c r="ADI27" s="113"/>
      <c r="ADJ27" s="113"/>
      <c r="ADK27" s="113"/>
      <c r="ADL27" s="113"/>
      <c r="ADM27" s="113"/>
      <c r="ADN27" s="113"/>
      <c r="ADO27" s="113"/>
      <c r="ADP27" s="113"/>
      <c r="ADQ27" s="113"/>
      <c r="ADR27" s="113"/>
      <c r="ADS27" s="113"/>
      <c r="ADT27" s="113"/>
      <c r="ADU27" s="113"/>
      <c r="ADV27" s="113"/>
      <c r="ADW27" s="113"/>
      <c r="ADX27" s="113"/>
      <c r="ADY27" s="113"/>
      <c r="ADZ27" s="113"/>
      <c r="AEA27" s="113"/>
      <c r="AEB27" s="113"/>
      <c r="AEC27" s="113"/>
      <c r="AED27" s="113"/>
      <c r="AEE27" s="113"/>
      <c r="AEF27" s="113"/>
      <c r="AEG27" s="113"/>
      <c r="AEH27" s="113"/>
      <c r="AEI27" s="113"/>
      <c r="AEJ27" s="113"/>
      <c r="AEK27" s="113"/>
      <c r="AEL27" s="113"/>
      <c r="AEM27" s="113"/>
      <c r="AEN27" s="113"/>
      <c r="AEO27" s="113"/>
      <c r="AEP27" s="113"/>
      <c r="AEQ27" s="113"/>
      <c r="AER27" s="113"/>
      <c r="AES27" s="113"/>
      <c r="AET27" s="113"/>
      <c r="AEU27" s="113"/>
      <c r="AEV27" s="113"/>
      <c r="AEW27" s="113"/>
      <c r="AEX27" s="113"/>
      <c r="AEY27" s="113"/>
      <c r="AEZ27" s="113"/>
      <c r="AFA27" s="113"/>
      <c r="AFB27" s="113"/>
      <c r="AFC27" s="113"/>
      <c r="AFD27" s="113"/>
      <c r="AFE27" s="113"/>
      <c r="AFF27" s="113"/>
      <c r="AFG27" s="113"/>
      <c r="AFH27" s="113"/>
      <c r="AFI27" s="113"/>
      <c r="AFJ27" s="113"/>
      <c r="AFK27" s="113"/>
      <c r="AFL27" s="113"/>
      <c r="AFM27" s="113"/>
      <c r="AFN27" s="113"/>
      <c r="AFO27" s="113"/>
      <c r="AFP27" s="113"/>
      <c r="AFQ27" s="113"/>
      <c r="AFR27" s="113"/>
      <c r="AFS27" s="113"/>
      <c r="AFT27" s="113"/>
      <c r="AFU27" s="113"/>
      <c r="AFV27" s="113"/>
      <c r="AFW27" s="113"/>
      <c r="AFX27" s="113"/>
      <c r="AFY27" s="113"/>
      <c r="AFZ27" s="113"/>
      <c r="AGA27" s="113"/>
      <c r="AGB27" s="113"/>
      <c r="AGC27" s="113"/>
      <c r="AGD27" s="113"/>
      <c r="AGE27" s="113"/>
      <c r="AGF27" s="113"/>
      <c r="AGG27" s="113"/>
      <c r="AGH27" s="113"/>
      <c r="AGI27" s="113"/>
      <c r="AGJ27" s="113"/>
      <c r="AGK27" s="113"/>
      <c r="AGL27" s="113"/>
      <c r="AGM27" s="113"/>
      <c r="AGN27" s="113"/>
      <c r="AGO27" s="113"/>
      <c r="AGP27" s="113"/>
      <c r="AGQ27" s="113"/>
      <c r="AGR27" s="113"/>
      <c r="AGS27" s="113"/>
      <c r="AGT27" s="113"/>
      <c r="AGU27" s="113"/>
      <c r="AGV27" s="113"/>
      <c r="AGW27" s="113"/>
      <c r="AGX27" s="113"/>
      <c r="AGY27" s="113"/>
      <c r="AGZ27" s="113"/>
      <c r="AHA27" s="113"/>
      <c r="AHB27" s="113"/>
      <c r="AHC27" s="113"/>
      <c r="AHD27" s="113"/>
      <c r="AHE27" s="113"/>
      <c r="AHF27" s="113"/>
      <c r="AHG27" s="113"/>
      <c r="AHH27" s="113"/>
      <c r="AHI27" s="113"/>
      <c r="AHJ27" s="113"/>
      <c r="AHK27" s="113"/>
      <c r="AHL27" s="113"/>
      <c r="AHM27" s="113"/>
      <c r="AHN27" s="113"/>
      <c r="AHO27" s="113"/>
      <c r="AHP27" s="113"/>
      <c r="AHQ27" s="113"/>
      <c r="AHR27" s="113"/>
      <c r="AHS27" s="113"/>
      <c r="AHT27" s="113"/>
      <c r="AHU27" s="113"/>
      <c r="AHV27" s="113"/>
      <c r="AHW27" s="113"/>
      <c r="AHX27" s="113"/>
      <c r="AHY27" s="113"/>
      <c r="AHZ27" s="113"/>
      <c r="AIA27" s="113"/>
      <c r="AIB27" s="113"/>
      <c r="AIC27" s="113"/>
      <c r="AID27" s="113"/>
      <c r="AIE27" s="113"/>
      <c r="AIF27" s="113"/>
      <c r="AIG27" s="113"/>
      <c r="AIH27" s="113"/>
      <c r="AII27" s="113"/>
      <c r="AIJ27" s="113"/>
      <c r="AIK27" s="113"/>
      <c r="AIL27" s="113"/>
      <c r="AIM27" s="113"/>
      <c r="AIN27" s="113"/>
      <c r="AIO27" s="113"/>
      <c r="AIP27" s="113"/>
      <c r="AIQ27" s="113"/>
      <c r="AIR27" s="113"/>
      <c r="AIS27" s="113"/>
      <c r="AIT27" s="113"/>
      <c r="AIU27" s="113"/>
      <c r="AIV27" s="113"/>
      <c r="AIW27" s="113"/>
      <c r="AIX27" s="113"/>
      <c r="AIY27" s="113"/>
      <c r="AIZ27" s="113"/>
      <c r="AJA27" s="113"/>
      <c r="AJB27" s="113"/>
      <c r="AJC27" s="113"/>
      <c r="AJD27" s="113"/>
      <c r="AJE27" s="113"/>
      <c r="AJF27" s="113"/>
      <c r="AJG27" s="113"/>
      <c r="AJH27" s="113"/>
      <c r="AJI27" s="113"/>
      <c r="AJJ27" s="113"/>
      <c r="AJK27" s="113"/>
      <c r="AJL27" s="113"/>
      <c r="AJM27" s="113"/>
      <c r="AJN27" s="113"/>
      <c r="AJO27" s="113"/>
      <c r="AJP27" s="113"/>
      <c r="AJQ27" s="113"/>
      <c r="AJR27" s="113"/>
      <c r="AJS27" s="113"/>
      <c r="AJT27" s="113"/>
      <c r="AJU27" s="113"/>
      <c r="AJV27" s="113"/>
      <c r="AJW27" s="113"/>
      <c r="AJX27" s="113"/>
      <c r="AJY27" s="113"/>
      <c r="AJZ27" s="113"/>
      <c r="AKA27" s="113"/>
      <c r="AKB27" s="113"/>
      <c r="AKC27" s="113"/>
      <c r="AKD27" s="113"/>
      <c r="AKE27" s="113"/>
      <c r="AKF27" s="113"/>
      <c r="AKG27" s="113"/>
      <c r="AKH27" s="113"/>
      <c r="AKI27" s="113"/>
      <c r="AKJ27" s="113"/>
      <c r="AKK27" s="113"/>
      <c r="AKL27" s="113"/>
      <c r="AKM27" s="113"/>
      <c r="AKN27" s="113"/>
      <c r="AKO27" s="113"/>
      <c r="AKP27" s="113"/>
      <c r="AKQ27" s="113"/>
      <c r="AKR27" s="113"/>
      <c r="AKS27" s="113"/>
      <c r="AKT27" s="113"/>
      <c r="AKU27" s="113"/>
      <c r="AKV27" s="113"/>
      <c r="AKW27" s="113"/>
      <c r="AKX27" s="113"/>
      <c r="AKY27" s="113"/>
      <c r="AKZ27" s="113"/>
      <c r="ALA27" s="113"/>
      <c r="ALB27" s="113"/>
      <c r="ALC27" s="113"/>
      <c r="ALD27" s="113"/>
      <c r="ALE27" s="113"/>
      <c r="ALF27" s="113"/>
      <c r="ALG27" s="113"/>
      <c r="ALH27" s="113"/>
      <c r="ALI27" s="113"/>
      <c r="ALJ27" s="113"/>
      <c r="ALK27" s="113"/>
      <c r="ALL27" s="113"/>
      <c r="ALM27" s="113"/>
      <c r="ALN27" s="113"/>
      <c r="ALO27" s="113"/>
      <c r="ALP27" s="113"/>
      <c r="ALQ27" s="113"/>
      <c r="ALR27" s="113"/>
      <c r="ALS27" s="113"/>
      <c r="ALT27" s="113"/>
      <c r="ALU27" s="113"/>
      <c r="ALV27" s="113"/>
      <c r="ALW27" s="113"/>
      <c r="ALX27" s="113"/>
      <c r="ALY27" s="113"/>
      <c r="ALZ27" s="113"/>
      <c r="AMA27" s="113"/>
      <c r="AMB27" s="113"/>
      <c r="AMC27" s="113"/>
      <c r="AMD27" s="113"/>
      <c r="AME27" s="113"/>
      <c r="AMF27" s="113"/>
      <c r="AMG27" s="113"/>
      <c r="AMH27" s="113"/>
      <c r="AMI27" s="113"/>
      <c r="AMJ27" s="113"/>
      <c r="AMK27" s="113"/>
      <c r="AML27" s="113"/>
      <c r="AMM27" s="113"/>
      <c r="AMN27" s="113"/>
      <c r="AMO27" s="113"/>
      <c r="AMP27" s="113"/>
      <c r="AMQ27" s="113"/>
      <c r="AMR27" s="113"/>
      <c r="AMS27" s="113"/>
      <c r="AMT27" s="113"/>
      <c r="AMU27" s="113"/>
      <c r="AMV27" s="113"/>
      <c r="AMW27" s="113"/>
      <c r="AMX27" s="113"/>
      <c r="AMY27" s="113"/>
      <c r="AMZ27" s="113"/>
      <c r="ANA27" s="113"/>
      <c r="ANB27" s="113"/>
      <c r="ANC27" s="113"/>
      <c r="AND27" s="113"/>
      <c r="ANE27" s="113"/>
      <c r="ANF27" s="113"/>
      <c r="ANG27" s="113"/>
      <c r="ANH27" s="113"/>
      <c r="ANI27" s="113"/>
      <c r="ANJ27" s="113"/>
      <c r="ANK27" s="113"/>
      <c r="ANL27" s="113"/>
      <c r="ANM27" s="113"/>
      <c r="ANN27" s="113"/>
      <c r="ANO27" s="113"/>
      <c r="ANP27" s="113"/>
      <c r="ANQ27" s="113"/>
      <c r="ANR27" s="113"/>
      <c r="ANS27" s="113"/>
      <c r="ANT27" s="113"/>
      <c r="ANU27" s="113"/>
      <c r="ANV27" s="113"/>
      <c r="ANW27" s="113"/>
      <c r="ANX27" s="113"/>
      <c r="ANY27" s="113"/>
      <c r="ANZ27" s="113"/>
      <c r="AOA27" s="113"/>
      <c r="AOB27" s="113"/>
      <c r="AOC27" s="113"/>
      <c r="AOD27" s="113"/>
      <c r="AOE27" s="113"/>
      <c r="AOF27" s="113"/>
      <c r="AOG27" s="113"/>
      <c r="AOH27" s="113"/>
      <c r="AOI27" s="113"/>
      <c r="AOJ27" s="113"/>
      <c r="AOK27" s="113"/>
      <c r="AOL27" s="113"/>
      <c r="AOM27" s="113"/>
      <c r="AON27" s="113"/>
      <c r="AOO27" s="113"/>
      <c r="AOP27" s="113"/>
      <c r="AOQ27" s="113"/>
      <c r="AOR27" s="113"/>
      <c r="AOS27" s="113"/>
      <c r="AOT27" s="113"/>
      <c r="AOU27" s="113"/>
      <c r="AOV27" s="113"/>
      <c r="AOW27" s="113"/>
      <c r="AOX27" s="113"/>
      <c r="AOY27" s="113"/>
      <c r="AOZ27" s="113"/>
      <c r="APA27" s="113"/>
      <c r="APB27" s="113"/>
      <c r="APC27" s="113"/>
      <c r="APD27" s="113"/>
      <c r="APE27" s="113"/>
      <c r="APF27" s="113"/>
      <c r="APG27" s="113"/>
      <c r="APH27" s="113"/>
      <c r="API27" s="113"/>
      <c r="APJ27" s="113"/>
      <c r="APK27" s="113"/>
      <c r="APL27" s="113"/>
      <c r="APM27" s="113"/>
      <c r="APN27" s="113"/>
      <c r="APO27" s="113"/>
      <c r="APP27" s="113"/>
      <c r="APQ27" s="113"/>
      <c r="APR27" s="113"/>
      <c r="APS27" s="113"/>
      <c r="APT27" s="113"/>
      <c r="APU27" s="113"/>
      <c r="APV27" s="113"/>
      <c r="APW27" s="113"/>
      <c r="APX27" s="113"/>
      <c r="APY27" s="113"/>
      <c r="APZ27" s="113"/>
      <c r="AQA27" s="113"/>
      <c r="AQB27" s="113"/>
      <c r="AQC27" s="113"/>
      <c r="AQD27" s="113"/>
      <c r="AQE27" s="113"/>
      <c r="AQF27" s="113"/>
      <c r="AQG27" s="113"/>
      <c r="AQH27" s="113"/>
      <c r="AQI27" s="113"/>
      <c r="AQJ27" s="113"/>
      <c r="AQK27" s="113"/>
      <c r="AQL27" s="113"/>
      <c r="AQM27" s="113"/>
      <c r="AQN27" s="113"/>
      <c r="AQO27" s="113"/>
      <c r="AQP27" s="113"/>
      <c r="AQQ27" s="113"/>
      <c r="AQR27" s="113"/>
      <c r="AQS27" s="113"/>
      <c r="AQT27" s="113"/>
      <c r="AQU27" s="113"/>
      <c r="AQV27" s="113"/>
      <c r="AQW27" s="113"/>
      <c r="AQX27" s="113"/>
      <c r="AQY27" s="113"/>
      <c r="AQZ27" s="113"/>
      <c r="ARA27" s="113"/>
      <c r="ARB27" s="113"/>
      <c r="ARC27" s="113"/>
      <c r="ARD27" s="113"/>
      <c r="ARE27" s="113"/>
      <c r="ARF27" s="113"/>
      <c r="ARG27" s="113"/>
      <c r="ARH27" s="113"/>
      <c r="ARI27" s="113"/>
      <c r="ARJ27" s="113"/>
      <c r="ARK27" s="113"/>
      <c r="ARL27" s="113"/>
      <c r="ARM27" s="113"/>
      <c r="ARN27" s="113"/>
      <c r="ARO27" s="113"/>
      <c r="ARP27" s="113"/>
      <c r="ARQ27" s="113"/>
      <c r="ARR27" s="113"/>
      <c r="ARS27" s="113"/>
      <c r="ART27" s="113"/>
      <c r="ARU27" s="113"/>
      <c r="ARV27" s="113"/>
      <c r="ARW27" s="113"/>
      <c r="ARX27" s="113"/>
      <c r="ARY27" s="113"/>
      <c r="ARZ27" s="113"/>
      <c r="ASA27" s="113"/>
      <c r="ASB27" s="113"/>
      <c r="ASC27" s="113"/>
      <c r="ASD27" s="113"/>
      <c r="ASE27" s="113"/>
      <c r="ASF27" s="113"/>
      <c r="ASG27" s="113"/>
      <c r="ASH27" s="113"/>
      <c r="ASI27" s="113"/>
      <c r="ASJ27" s="113"/>
      <c r="ASK27" s="113"/>
      <c r="ASL27" s="113"/>
      <c r="ASM27" s="113"/>
      <c r="ASN27" s="113"/>
      <c r="ASO27" s="113"/>
      <c r="ASP27" s="113"/>
      <c r="ASQ27" s="113"/>
      <c r="ASR27" s="113"/>
      <c r="ASS27" s="113"/>
      <c r="AST27" s="113"/>
      <c r="ASU27" s="113"/>
      <c r="ASV27" s="113"/>
      <c r="ASW27" s="113"/>
      <c r="ASX27" s="113"/>
      <c r="ASY27" s="113"/>
      <c r="ASZ27" s="113"/>
      <c r="ATA27" s="113"/>
      <c r="ATB27" s="113"/>
      <c r="ATC27" s="113"/>
      <c r="ATD27" s="113"/>
      <c r="ATE27" s="113"/>
      <c r="ATF27" s="113"/>
      <c r="ATG27" s="113"/>
      <c r="ATH27" s="113"/>
      <c r="ATI27" s="113"/>
      <c r="ATJ27" s="113"/>
      <c r="ATK27" s="113"/>
      <c r="ATL27" s="113"/>
      <c r="ATM27" s="113"/>
      <c r="ATN27" s="113"/>
      <c r="ATO27" s="113"/>
      <c r="ATP27" s="113"/>
      <c r="ATQ27" s="113"/>
      <c r="ATR27" s="113"/>
      <c r="ATS27" s="113"/>
      <c r="ATT27" s="113"/>
      <c r="ATU27" s="113"/>
      <c r="ATV27" s="113"/>
      <c r="ATW27" s="113"/>
      <c r="ATX27" s="113"/>
      <c r="ATY27" s="113"/>
      <c r="ATZ27" s="113"/>
      <c r="AUA27" s="113"/>
      <c r="AUB27" s="113"/>
      <c r="AUC27" s="113"/>
      <c r="AUD27" s="113"/>
      <c r="AUE27" s="113"/>
      <c r="AUF27" s="113"/>
      <c r="AUG27" s="113"/>
      <c r="AUH27" s="113"/>
      <c r="AUI27" s="113"/>
      <c r="AUJ27" s="113"/>
      <c r="AUK27" s="113"/>
      <c r="AUL27" s="113"/>
      <c r="AUM27" s="113"/>
      <c r="AUN27" s="113"/>
      <c r="AUO27" s="113"/>
      <c r="AUP27" s="113"/>
      <c r="AUQ27" s="113"/>
      <c r="AUR27" s="113"/>
      <c r="AUS27" s="113"/>
      <c r="AUT27" s="113"/>
      <c r="AUU27" s="113"/>
      <c r="AUV27" s="113"/>
      <c r="AUW27" s="113"/>
      <c r="AUX27" s="113"/>
      <c r="AUY27" s="113"/>
      <c r="AUZ27" s="113"/>
      <c r="AVA27" s="113"/>
      <c r="AVB27" s="113"/>
      <c r="AVC27" s="113"/>
      <c r="AVD27" s="113"/>
      <c r="AVE27" s="113"/>
      <c r="AVF27" s="113"/>
      <c r="AVG27" s="113"/>
      <c r="AVH27" s="113"/>
      <c r="AVI27" s="113"/>
      <c r="AVJ27" s="113"/>
      <c r="AVK27" s="113"/>
      <c r="AVL27" s="113"/>
      <c r="AVM27" s="113"/>
      <c r="AVN27" s="113"/>
      <c r="AVO27" s="113"/>
      <c r="AVP27" s="113"/>
      <c r="AVQ27" s="113"/>
      <c r="AVR27" s="113"/>
      <c r="AVS27" s="113"/>
      <c r="AVT27" s="113"/>
      <c r="AVU27" s="113"/>
      <c r="AVV27" s="113"/>
      <c r="AVW27" s="113"/>
      <c r="AVX27" s="113"/>
      <c r="AVY27" s="113"/>
      <c r="AVZ27" s="113"/>
      <c r="AWA27" s="113"/>
      <c r="AWB27" s="113"/>
      <c r="AWC27" s="113"/>
      <c r="AWD27" s="113"/>
      <c r="AWE27" s="113"/>
      <c r="AWF27" s="113"/>
      <c r="AWG27" s="113"/>
      <c r="AWH27" s="113"/>
      <c r="AWI27" s="113"/>
      <c r="AWJ27" s="113"/>
      <c r="AWK27" s="113"/>
      <c r="AWL27" s="113"/>
      <c r="AWM27" s="113"/>
      <c r="AWN27" s="113"/>
      <c r="AWO27" s="113"/>
      <c r="AWP27" s="113"/>
      <c r="AWQ27" s="113"/>
      <c r="AWR27" s="113"/>
      <c r="AWS27" s="113"/>
      <c r="AWT27" s="113"/>
      <c r="AWU27" s="113"/>
      <c r="AWV27" s="113"/>
      <c r="AWW27" s="113"/>
      <c r="AWX27" s="113"/>
      <c r="AWY27" s="113"/>
      <c r="AWZ27" s="113"/>
      <c r="AXA27" s="113"/>
      <c r="AXB27" s="113"/>
      <c r="AXC27" s="113"/>
      <c r="AXD27" s="113"/>
      <c r="AXE27" s="113"/>
      <c r="AXF27" s="113"/>
      <c r="AXG27" s="113"/>
      <c r="AXH27" s="113"/>
      <c r="AXI27" s="113"/>
      <c r="AXJ27" s="113"/>
      <c r="AXK27" s="113"/>
      <c r="AXL27" s="113"/>
      <c r="AXM27" s="113"/>
      <c r="AXN27" s="113"/>
      <c r="AXO27" s="113"/>
      <c r="AXP27" s="113"/>
      <c r="AXQ27" s="113"/>
      <c r="AXR27" s="113"/>
      <c r="AXS27" s="113"/>
      <c r="AXT27" s="113"/>
      <c r="AXU27" s="113"/>
      <c r="AXV27" s="113"/>
      <c r="AXW27" s="113"/>
      <c r="AXX27" s="113"/>
      <c r="AXY27" s="113"/>
      <c r="AXZ27" s="113"/>
      <c r="AYA27" s="113"/>
      <c r="AYB27" s="113"/>
      <c r="AYC27" s="113"/>
      <c r="AYD27" s="113"/>
      <c r="AYE27" s="113"/>
      <c r="AYF27" s="113"/>
      <c r="AYG27" s="113"/>
      <c r="AYH27" s="113"/>
      <c r="AYI27" s="113"/>
      <c r="AYJ27" s="113"/>
      <c r="AYK27" s="113"/>
      <c r="AYL27" s="113"/>
      <c r="AYM27" s="113"/>
      <c r="AYN27" s="113"/>
      <c r="AYO27" s="113"/>
      <c r="AYP27" s="113"/>
      <c r="AYQ27" s="113"/>
      <c r="AYR27" s="113"/>
      <c r="AYS27" s="113"/>
      <c r="AYT27" s="113"/>
      <c r="AYU27" s="113"/>
      <c r="AYV27" s="113"/>
      <c r="AYW27" s="113"/>
      <c r="AYX27" s="113"/>
      <c r="AYY27" s="113"/>
      <c r="AYZ27" s="113"/>
      <c r="AZA27" s="113"/>
      <c r="AZB27" s="113"/>
      <c r="AZC27" s="113"/>
      <c r="AZD27" s="113"/>
      <c r="AZE27" s="113"/>
      <c r="AZF27" s="113"/>
      <c r="AZG27" s="113"/>
      <c r="AZH27" s="113"/>
      <c r="AZI27" s="113"/>
      <c r="AZJ27" s="113"/>
      <c r="AZK27" s="113"/>
      <c r="AZL27" s="113"/>
      <c r="AZM27" s="113"/>
      <c r="AZN27" s="113"/>
      <c r="AZO27" s="113"/>
      <c r="AZP27" s="113"/>
      <c r="AZQ27" s="113"/>
      <c r="AZR27" s="113"/>
      <c r="AZS27" s="113"/>
      <c r="AZT27" s="113"/>
      <c r="AZU27" s="113"/>
      <c r="AZV27" s="113"/>
      <c r="AZW27" s="113"/>
      <c r="AZX27" s="113"/>
      <c r="AZY27" s="113"/>
      <c r="AZZ27" s="113"/>
      <c r="BAA27" s="113"/>
      <c r="BAB27" s="113"/>
      <c r="BAC27" s="113"/>
      <c r="BAD27" s="113"/>
      <c r="BAE27" s="113"/>
      <c r="BAF27" s="113"/>
      <c r="BAG27" s="113"/>
      <c r="BAH27" s="113"/>
      <c r="BAI27" s="113"/>
      <c r="BAJ27" s="113"/>
      <c r="BAK27" s="113"/>
      <c r="BAL27" s="113"/>
      <c r="BAM27" s="113"/>
      <c r="BAN27" s="113"/>
      <c r="BAO27" s="113"/>
      <c r="BAP27" s="113"/>
      <c r="BAQ27" s="113"/>
      <c r="BAR27" s="113"/>
      <c r="BAS27" s="113"/>
      <c r="BAT27" s="113"/>
      <c r="BAU27" s="113"/>
      <c r="BAV27" s="113"/>
      <c r="BAW27" s="113"/>
      <c r="BAX27" s="113"/>
      <c r="BAY27" s="113"/>
      <c r="BAZ27" s="113"/>
      <c r="BBA27" s="113"/>
      <c r="BBB27" s="113"/>
      <c r="BBC27" s="113"/>
      <c r="BBD27" s="113"/>
      <c r="BBE27" s="113"/>
      <c r="BBF27" s="113"/>
      <c r="BBG27" s="113"/>
      <c r="BBH27" s="113"/>
      <c r="BBI27" s="113"/>
      <c r="BBJ27" s="113"/>
      <c r="BBK27" s="113"/>
      <c r="BBL27" s="113"/>
      <c r="BBM27" s="113"/>
      <c r="BBN27" s="113"/>
      <c r="BBO27" s="113"/>
      <c r="BBP27" s="113"/>
      <c r="BBQ27" s="113"/>
      <c r="BBR27" s="113"/>
      <c r="BBS27" s="113"/>
      <c r="BBT27" s="113"/>
      <c r="BBU27" s="113"/>
      <c r="BBV27" s="113"/>
      <c r="BBW27" s="113"/>
      <c r="BBX27" s="113"/>
      <c r="BBY27" s="113"/>
      <c r="BBZ27" s="113"/>
      <c r="BCA27" s="113"/>
      <c r="BCB27" s="113"/>
      <c r="BCC27" s="113"/>
      <c r="BCD27" s="113"/>
      <c r="BCE27" s="113"/>
      <c r="BCF27" s="113"/>
      <c r="BCG27" s="113"/>
      <c r="BCH27" s="113"/>
      <c r="BCI27" s="113"/>
      <c r="BCJ27" s="113"/>
      <c r="BCK27" s="113"/>
      <c r="BCL27" s="113"/>
      <c r="BCM27" s="113"/>
      <c r="BCN27" s="113"/>
      <c r="BCO27" s="113"/>
      <c r="BCP27" s="113"/>
      <c r="BCQ27" s="113"/>
      <c r="BCR27" s="113"/>
      <c r="BCS27" s="113"/>
      <c r="BCT27" s="113"/>
      <c r="BCU27" s="113"/>
      <c r="BCV27" s="113"/>
      <c r="BCW27" s="113"/>
      <c r="BCX27" s="113"/>
      <c r="BCY27" s="113"/>
      <c r="BCZ27" s="113"/>
      <c r="BDA27" s="113"/>
      <c r="BDB27" s="113"/>
      <c r="BDC27" s="113"/>
      <c r="BDD27" s="113"/>
      <c r="BDE27" s="113"/>
      <c r="BDF27" s="113"/>
      <c r="BDG27" s="113"/>
      <c r="BDH27" s="113"/>
      <c r="BDI27" s="113"/>
      <c r="BDJ27" s="113"/>
      <c r="BDK27" s="113"/>
      <c r="BDL27" s="113"/>
      <c r="BDM27" s="113"/>
      <c r="BDN27" s="113"/>
      <c r="BDO27" s="113"/>
      <c r="BDP27" s="113"/>
      <c r="BDQ27" s="113"/>
      <c r="BDR27" s="113"/>
      <c r="BDS27" s="113"/>
      <c r="BDT27" s="113"/>
      <c r="BDU27" s="113"/>
      <c r="BDV27" s="113"/>
      <c r="BDW27" s="113"/>
      <c r="BDX27" s="113"/>
      <c r="BDY27" s="113"/>
      <c r="BDZ27" s="113"/>
      <c r="BEA27" s="113"/>
      <c r="BEB27" s="113"/>
      <c r="BEC27" s="113"/>
      <c r="BED27" s="113"/>
      <c r="BEE27" s="113"/>
      <c r="BEF27" s="113"/>
      <c r="BEG27" s="113"/>
      <c r="BEH27" s="113"/>
      <c r="BEI27" s="113"/>
      <c r="BEJ27" s="113"/>
      <c r="BEK27" s="113"/>
      <c r="BEL27" s="113"/>
      <c r="BEM27" s="113"/>
      <c r="BEN27" s="113"/>
      <c r="BEO27" s="113"/>
      <c r="BEP27" s="113"/>
      <c r="BEQ27" s="113"/>
      <c r="BER27" s="113"/>
      <c r="BES27" s="113"/>
      <c r="BET27" s="113"/>
      <c r="BEU27" s="113"/>
      <c r="BEV27" s="113"/>
      <c r="BEW27" s="113"/>
      <c r="BEX27" s="113"/>
      <c r="BEY27" s="113"/>
      <c r="BEZ27" s="113"/>
      <c r="BFA27" s="113"/>
      <c r="BFB27" s="113"/>
      <c r="BFC27" s="113"/>
      <c r="BFD27" s="113"/>
      <c r="BFE27" s="113"/>
      <c r="BFF27" s="113"/>
      <c r="BFG27" s="113"/>
      <c r="BFH27" s="113"/>
      <c r="BFI27" s="113"/>
      <c r="BFJ27" s="113"/>
      <c r="BFK27" s="113"/>
      <c r="BFL27" s="113"/>
      <c r="BFM27" s="113"/>
      <c r="BFN27" s="113"/>
      <c r="BFO27" s="113"/>
      <c r="BFP27" s="113"/>
      <c r="BFQ27" s="113"/>
      <c r="BFR27" s="113"/>
      <c r="BFS27" s="113"/>
      <c r="BFT27" s="113"/>
      <c r="BFU27" s="113"/>
      <c r="BFV27" s="113"/>
      <c r="BFW27" s="113"/>
      <c r="BFX27" s="113"/>
      <c r="BFY27" s="113"/>
      <c r="BFZ27" s="113"/>
      <c r="BGA27" s="113"/>
      <c r="BGB27" s="113"/>
      <c r="BGC27" s="113"/>
      <c r="BGD27" s="113"/>
      <c r="BGE27" s="113"/>
      <c r="BGF27" s="113"/>
      <c r="BGG27" s="113"/>
      <c r="BGH27" s="113"/>
      <c r="BGI27" s="113"/>
      <c r="BGJ27" s="113"/>
      <c r="BGK27" s="113"/>
      <c r="BGL27" s="113"/>
      <c r="BGM27" s="113"/>
      <c r="BGN27" s="113"/>
      <c r="BGO27" s="113"/>
      <c r="BGP27" s="113"/>
      <c r="BGQ27" s="113"/>
      <c r="BGR27" s="113"/>
      <c r="BGS27" s="113"/>
      <c r="BGT27" s="113"/>
      <c r="BGU27" s="113"/>
      <c r="BGV27" s="113"/>
      <c r="BGW27" s="113"/>
      <c r="BGX27" s="113"/>
      <c r="BGY27" s="113"/>
      <c r="BGZ27" s="113"/>
      <c r="BHA27" s="113"/>
      <c r="BHB27" s="113"/>
      <c r="BHC27" s="113"/>
      <c r="BHD27" s="113"/>
      <c r="BHE27" s="113"/>
      <c r="BHF27" s="113"/>
      <c r="BHG27" s="113"/>
      <c r="BHH27" s="113"/>
      <c r="BHI27" s="113"/>
      <c r="BHJ27" s="113"/>
      <c r="BHK27" s="113"/>
      <c r="BHL27" s="113"/>
      <c r="BHM27" s="113"/>
      <c r="BHN27" s="113"/>
      <c r="BHO27" s="113"/>
      <c r="BHP27" s="113"/>
      <c r="BHQ27" s="113"/>
      <c r="BHR27" s="113"/>
      <c r="BHS27" s="113"/>
      <c r="BHT27" s="113"/>
      <c r="BHU27" s="113"/>
      <c r="BHV27" s="113"/>
      <c r="BHW27" s="113"/>
      <c r="BHX27" s="113"/>
      <c r="BHY27" s="113"/>
      <c r="BHZ27" s="113"/>
      <c r="BIA27" s="113"/>
      <c r="BIB27" s="113"/>
      <c r="BIC27" s="113"/>
      <c r="BID27" s="113"/>
      <c r="BIE27" s="113"/>
      <c r="BIF27" s="113"/>
      <c r="BIG27" s="113"/>
      <c r="BIH27" s="113"/>
      <c r="BII27" s="113"/>
      <c r="BIJ27" s="113"/>
      <c r="BIK27" s="113"/>
      <c r="BIL27" s="113"/>
      <c r="BIM27" s="113"/>
      <c r="BIN27" s="113"/>
      <c r="BIO27" s="113"/>
      <c r="BIP27" s="113"/>
      <c r="BIQ27" s="113"/>
      <c r="BIR27" s="113"/>
      <c r="BIS27" s="113"/>
      <c r="BIT27" s="113"/>
      <c r="BIU27" s="113"/>
      <c r="BIV27" s="113"/>
      <c r="BIW27" s="113"/>
      <c r="BIX27" s="113"/>
      <c r="BIY27" s="113"/>
      <c r="BIZ27" s="113"/>
      <c r="BJA27" s="113"/>
      <c r="BJB27" s="113"/>
      <c r="BJC27" s="113"/>
      <c r="BJD27" s="113"/>
      <c r="BJE27" s="113"/>
      <c r="BJF27" s="113"/>
      <c r="BJG27" s="113"/>
      <c r="BJH27" s="113"/>
      <c r="BJI27" s="113"/>
      <c r="BJJ27" s="113"/>
      <c r="BJK27" s="113"/>
      <c r="BJL27" s="113"/>
      <c r="BJM27" s="113"/>
      <c r="BJN27" s="113"/>
      <c r="BJO27" s="113"/>
      <c r="BJP27" s="113"/>
      <c r="BJQ27" s="113"/>
      <c r="BJR27" s="113"/>
      <c r="BJS27" s="113"/>
      <c r="BJT27" s="113"/>
      <c r="BJU27" s="113"/>
      <c r="BJV27" s="113"/>
      <c r="BJW27" s="113"/>
      <c r="BJX27" s="113"/>
      <c r="BJY27" s="113"/>
      <c r="BJZ27" s="113"/>
      <c r="BKA27" s="113"/>
      <c r="BKB27" s="113"/>
      <c r="BKC27" s="113"/>
      <c r="BKD27" s="113"/>
      <c r="BKE27" s="113"/>
      <c r="BKF27" s="113"/>
      <c r="BKG27" s="113"/>
      <c r="BKH27" s="113"/>
      <c r="BKI27" s="113"/>
      <c r="BKJ27" s="113"/>
      <c r="BKK27" s="113"/>
      <c r="BKL27" s="113"/>
      <c r="BKM27" s="113"/>
      <c r="BKN27" s="113"/>
      <c r="BKO27" s="113"/>
      <c r="BKP27" s="113"/>
      <c r="BKQ27" s="113"/>
      <c r="BKR27" s="113"/>
      <c r="BKS27" s="113"/>
      <c r="BKT27" s="113"/>
      <c r="BKU27" s="113"/>
      <c r="BKV27" s="113"/>
      <c r="BKW27" s="113"/>
      <c r="BKX27" s="113"/>
      <c r="BKY27" s="113"/>
      <c r="BKZ27" s="113"/>
      <c r="BLA27" s="113"/>
      <c r="BLB27" s="113"/>
      <c r="BLC27" s="113"/>
      <c r="BLD27" s="113"/>
      <c r="BLE27" s="113"/>
      <c r="BLF27" s="113"/>
      <c r="BLG27" s="113"/>
      <c r="BLH27" s="113"/>
      <c r="BLI27" s="113"/>
      <c r="BLJ27" s="113"/>
      <c r="BLK27" s="113"/>
      <c r="BLL27" s="113"/>
      <c r="BLM27" s="113"/>
      <c r="BLN27" s="113"/>
      <c r="BLO27" s="113"/>
      <c r="BLP27" s="114"/>
    </row>
    <row r="28" spans="1:1680" s="115" customFormat="1" ht="60.75" customHeight="1">
      <c r="A28" s="380"/>
      <c r="B28" s="382"/>
      <c r="C28" s="385"/>
      <c r="D28" s="112" t="s">
        <v>483</v>
      </c>
      <c r="E28" s="117">
        <v>0</v>
      </c>
      <c r="F28" s="118">
        <v>0</v>
      </c>
      <c r="G28" s="108" t="e">
        <f t="shared" ref="G28:G29" si="4">F28/E28*100</f>
        <v>#DIV/0!</v>
      </c>
      <c r="H28" s="389"/>
      <c r="I28" s="369"/>
      <c r="J28" s="369"/>
      <c r="K28" s="366"/>
      <c r="L28" s="369"/>
      <c r="M28" s="371"/>
      <c r="N28" s="371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  <c r="IW28" s="113"/>
      <c r="IX28" s="113"/>
      <c r="IY28" s="113"/>
      <c r="IZ28" s="113"/>
      <c r="JA28" s="113"/>
      <c r="JB28" s="113"/>
      <c r="JC28" s="113"/>
      <c r="JD28" s="113"/>
      <c r="JE28" s="113"/>
      <c r="JF28" s="113"/>
      <c r="JG28" s="113"/>
      <c r="JH28" s="113"/>
      <c r="JI28" s="113"/>
      <c r="JJ28" s="113"/>
      <c r="JK28" s="113"/>
      <c r="JL28" s="113"/>
      <c r="JM28" s="113"/>
      <c r="JN28" s="113"/>
      <c r="JO28" s="113"/>
      <c r="JP28" s="113"/>
      <c r="JQ28" s="113"/>
      <c r="JR28" s="113"/>
      <c r="JS28" s="113"/>
      <c r="JT28" s="113"/>
      <c r="JU28" s="113"/>
      <c r="JV28" s="113"/>
      <c r="JW28" s="113"/>
      <c r="JX28" s="113"/>
      <c r="JY28" s="113"/>
      <c r="JZ28" s="113"/>
      <c r="KA28" s="113"/>
      <c r="KB28" s="113"/>
      <c r="KC28" s="113"/>
      <c r="KD28" s="113"/>
      <c r="KE28" s="113"/>
      <c r="KF28" s="113"/>
      <c r="KG28" s="113"/>
      <c r="KH28" s="113"/>
      <c r="KI28" s="113"/>
      <c r="KJ28" s="113"/>
      <c r="KK28" s="113"/>
      <c r="KL28" s="113"/>
      <c r="KM28" s="113"/>
      <c r="KN28" s="113"/>
      <c r="KO28" s="113"/>
      <c r="KP28" s="113"/>
      <c r="KQ28" s="113"/>
      <c r="KR28" s="113"/>
      <c r="KS28" s="113"/>
      <c r="KT28" s="113"/>
      <c r="KU28" s="113"/>
      <c r="KV28" s="113"/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13"/>
      <c r="LL28" s="113"/>
      <c r="LM28" s="113"/>
      <c r="LN28" s="113"/>
      <c r="LO28" s="113"/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13"/>
      <c r="ME28" s="113"/>
      <c r="MF28" s="113"/>
      <c r="MG28" s="113"/>
      <c r="MH28" s="113"/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13"/>
      <c r="MX28" s="113"/>
      <c r="MY28" s="113"/>
      <c r="MZ28" s="113"/>
      <c r="NA28" s="113"/>
      <c r="NB28" s="113"/>
      <c r="NC28" s="113"/>
      <c r="ND28" s="113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13"/>
      <c r="OJ28" s="113"/>
      <c r="OK28" s="113"/>
      <c r="OL28" s="113"/>
      <c r="OM28" s="113"/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13"/>
      <c r="PC28" s="113"/>
      <c r="PD28" s="113"/>
      <c r="PE28" s="113"/>
      <c r="PF28" s="113"/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13"/>
      <c r="PV28" s="113"/>
      <c r="PW28" s="113"/>
      <c r="PX28" s="113"/>
      <c r="PY28" s="113"/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13"/>
      <c r="QO28" s="113"/>
      <c r="QP28" s="113"/>
      <c r="QQ28" s="113"/>
      <c r="QR28" s="113"/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13"/>
      <c r="RH28" s="113"/>
      <c r="RI28" s="113"/>
      <c r="RJ28" s="113"/>
      <c r="RK28" s="113"/>
      <c r="RL28" s="113"/>
      <c r="RM28" s="113"/>
      <c r="RN28" s="113"/>
      <c r="RO28" s="113"/>
      <c r="RP28" s="113"/>
      <c r="RQ28" s="113"/>
      <c r="RR28" s="113"/>
      <c r="RS28" s="113"/>
      <c r="RT28" s="113"/>
      <c r="RU28" s="113"/>
      <c r="RV28" s="113"/>
      <c r="RW28" s="113"/>
      <c r="RX28" s="113"/>
      <c r="RY28" s="113"/>
      <c r="RZ28" s="113"/>
      <c r="SA28" s="113"/>
      <c r="SB28" s="113"/>
      <c r="SC28" s="113"/>
      <c r="SD28" s="113"/>
      <c r="SE28" s="113"/>
      <c r="SF28" s="113"/>
      <c r="SG28" s="113"/>
      <c r="SH28" s="113"/>
      <c r="SI28" s="113"/>
      <c r="SJ28" s="113"/>
      <c r="SK28" s="113"/>
      <c r="SL28" s="113"/>
      <c r="SM28" s="113"/>
      <c r="SN28" s="113"/>
      <c r="SO28" s="113"/>
      <c r="SP28" s="113"/>
      <c r="SQ28" s="113"/>
      <c r="SR28" s="113"/>
      <c r="SS28" s="113"/>
      <c r="ST28" s="113"/>
      <c r="SU28" s="113"/>
      <c r="SV28" s="113"/>
      <c r="SW28" s="113"/>
      <c r="SX28" s="113"/>
      <c r="SY28" s="113"/>
      <c r="SZ28" s="113"/>
      <c r="TA28" s="113"/>
      <c r="TB28" s="113"/>
      <c r="TC28" s="113"/>
      <c r="TD28" s="113"/>
      <c r="TE28" s="113"/>
      <c r="TF28" s="113"/>
      <c r="TG28" s="113"/>
      <c r="TH28" s="113"/>
      <c r="TI28" s="113"/>
      <c r="TJ28" s="113"/>
      <c r="TK28" s="113"/>
      <c r="TL28" s="113"/>
      <c r="TM28" s="113"/>
      <c r="TN28" s="113"/>
      <c r="TO28" s="113"/>
      <c r="TP28" s="113"/>
      <c r="TQ28" s="113"/>
      <c r="TR28" s="113"/>
      <c r="TS28" s="113"/>
      <c r="TT28" s="113"/>
      <c r="TU28" s="113"/>
      <c r="TV28" s="113"/>
      <c r="TW28" s="113"/>
      <c r="TX28" s="113"/>
      <c r="TY28" s="113"/>
      <c r="TZ28" s="113"/>
      <c r="UA28" s="113"/>
      <c r="UB28" s="113"/>
      <c r="UC28" s="113"/>
      <c r="UD28" s="113"/>
      <c r="UE28" s="113"/>
      <c r="UF28" s="113"/>
      <c r="UG28" s="113"/>
      <c r="UH28" s="113"/>
      <c r="UI28" s="113"/>
      <c r="UJ28" s="113"/>
      <c r="UK28" s="113"/>
      <c r="UL28" s="113"/>
      <c r="UM28" s="113"/>
      <c r="UN28" s="113"/>
      <c r="UO28" s="113"/>
      <c r="UP28" s="113"/>
      <c r="UQ28" s="113"/>
      <c r="UR28" s="113"/>
      <c r="US28" s="113"/>
      <c r="UT28" s="113"/>
      <c r="UU28" s="113"/>
      <c r="UV28" s="113"/>
      <c r="UW28" s="113"/>
      <c r="UX28" s="113"/>
      <c r="UY28" s="113"/>
      <c r="UZ28" s="113"/>
      <c r="VA28" s="113"/>
      <c r="VB28" s="113"/>
      <c r="VC28" s="113"/>
      <c r="VD28" s="113"/>
      <c r="VE28" s="113"/>
      <c r="VF28" s="113"/>
      <c r="VG28" s="113"/>
      <c r="VH28" s="113"/>
      <c r="VI28" s="113"/>
      <c r="VJ28" s="113"/>
      <c r="VK28" s="113"/>
      <c r="VL28" s="113"/>
      <c r="VM28" s="113"/>
      <c r="VN28" s="113"/>
      <c r="VO28" s="113"/>
      <c r="VP28" s="113"/>
      <c r="VQ28" s="113"/>
      <c r="VR28" s="113"/>
      <c r="VS28" s="113"/>
      <c r="VT28" s="113"/>
      <c r="VU28" s="113"/>
      <c r="VV28" s="113"/>
      <c r="VW28" s="113"/>
      <c r="VX28" s="113"/>
      <c r="VY28" s="113"/>
      <c r="VZ28" s="113"/>
      <c r="WA28" s="113"/>
      <c r="WB28" s="113"/>
      <c r="WC28" s="113"/>
      <c r="WD28" s="113"/>
      <c r="WE28" s="113"/>
      <c r="WF28" s="113"/>
      <c r="WG28" s="113"/>
      <c r="WH28" s="113"/>
      <c r="WI28" s="113"/>
      <c r="WJ28" s="113"/>
      <c r="WK28" s="113"/>
      <c r="WL28" s="113"/>
      <c r="WM28" s="113"/>
      <c r="WN28" s="113"/>
      <c r="WO28" s="113"/>
      <c r="WP28" s="113"/>
      <c r="WQ28" s="113"/>
      <c r="WR28" s="113"/>
      <c r="WS28" s="113"/>
      <c r="WT28" s="113"/>
      <c r="WU28" s="113"/>
      <c r="WV28" s="113"/>
      <c r="WW28" s="113"/>
      <c r="WX28" s="113"/>
      <c r="WY28" s="113"/>
      <c r="WZ28" s="113"/>
      <c r="XA28" s="113"/>
      <c r="XB28" s="113"/>
      <c r="XC28" s="113"/>
      <c r="XD28" s="113"/>
      <c r="XE28" s="113"/>
      <c r="XF28" s="113"/>
      <c r="XG28" s="113"/>
      <c r="XH28" s="113"/>
      <c r="XI28" s="113"/>
      <c r="XJ28" s="113"/>
      <c r="XK28" s="113"/>
      <c r="XL28" s="113"/>
      <c r="XM28" s="113"/>
      <c r="XN28" s="113"/>
      <c r="XO28" s="113"/>
      <c r="XP28" s="113"/>
      <c r="XQ28" s="113"/>
      <c r="XR28" s="113"/>
      <c r="XS28" s="113"/>
      <c r="XT28" s="113"/>
      <c r="XU28" s="113"/>
      <c r="XV28" s="113"/>
      <c r="XW28" s="113"/>
      <c r="XX28" s="113"/>
      <c r="XY28" s="113"/>
      <c r="XZ28" s="113"/>
      <c r="YA28" s="113"/>
      <c r="YB28" s="113"/>
      <c r="YC28" s="113"/>
      <c r="YD28" s="113"/>
      <c r="YE28" s="113"/>
      <c r="YF28" s="113"/>
      <c r="YG28" s="113"/>
      <c r="YH28" s="113"/>
      <c r="YI28" s="113"/>
      <c r="YJ28" s="113"/>
      <c r="YK28" s="113"/>
      <c r="YL28" s="113"/>
      <c r="YM28" s="113"/>
      <c r="YN28" s="113"/>
      <c r="YO28" s="113"/>
      <c r="YP28" s="113"/>
      <c r="YQ28" s="113"/>
      <c r="YR28" s="113"/>
      <c r="YS28" s="113"/>
      <c r="YT28" s="113"/>
      <c r="YU28" s="113"/>
      <c r="YV28" s="113"/>
      <c r="YW28" s="113"/>
      <c r="YX28" s="113"/>
      <c r="YY28" s="113"/>
      <c r="YZ28" s="113"/>
      <c r="ZA28" s="113"/>
      <c r="ZB28" s="113"/>
      <c r="ZC28" s="113"/>
      <c r="ZD28" s="113"/>
      <c r="ZE28" s="113"/>
      <c r="ZF28" s="113"/>
      <c r="ZG28" s="113"/>
      <c r="ZH28" s="113"/>
      <c r="ZI28" s="113"/>
      <c r="ZJ28" s="113"/>
      <c r="ZK28" s="113"/>
      <c r="ZL28" s="113"/>
      <c r="ZM28" s="113"/>
      <c r="ZN28" s="113"/>
      <c r="ZO28" s="113"/>
      <c r="ZP28" s="113"/>
      <c r="ZQ28" s="113"/>
      <c r="ZR28" s="113"/>
      <c r="ZS28" s="113"/>
      <c r="ZT28" s="113"/>
      <c r="ZU28" s="113"/>
      <c r="ZV28" s="113"/>
      <c r="ZW28" s="113"/>
      <c r="ZX28" s="113"/>
      <c r="ZY28" s="113"/>
      <c r="ZZ28" s="113"/>
      <c r="AAA28" s="113"/>
      <c r="AAB28" s="113"/>
      <c r="AAC28" s="113"/>
      <c r="AAD28" s="113"/>
      <c r="AAE28" s="113"/>
      <c r="AAF28" s="113"/>
      <c r="AAG28" s="113"/>
      <c r="AAH28" s="113"/>
      <c r="AAI28" s="113"/>
      <c r="AAJ28" s="113"/>
      <c r="AAK28" s="113"/>
      <c r="AAL28" s="113"/>
      <c r="AAM28" s="113"/>
      <c r="AAN28" s="113"/>
      <c r="AAO28" s="113"/>
      <c r="AAP28" s="113"/>
      <c r="AAQ28" s="113"/>
      <c r="AAR28" s="113"/>
      <c r="AAS28" s="113"/>
      <c r="AAT28" s="113"/>
      <c r="AAU28" s="113"/>
      <c r="AAV28" s="113"/>
      <c r="AAW28" s="113"/>
      <c r="AAX28" s="113"/>
      <c r="AAY28" s="113"/>
      <c r="AAZ28" s="113"/>
      <c r="ABA28" s="113"/>
      <c r="ABB28" s="113"/>
      <c r="ABC28" s="113"/>
      <c r="ABD28" s="113"/>
      <c r="ABE28" s="113"/>
      <c r="ABF28" s="113"/>
      <c r="ABG28" s="113"/>
      <c r="ABH28" s="113"/>
      <c r="ABI28" s="113"/>
      <c r="ABJ28" s="113"/>
      <c r="ABK28" s="113"/>
      <c r="ABL28" s="113"/>
      <c r="ABM28" s="113"/>
      <c r="ABN28" s="113"/>
      <c r="ABO28" s="113"/>
      <c r="ABP28" s="113"/>
      <c r="ABQ28" s="113"/>
      <c r="ABR28" s="113"/>
      <c r="ABS28" s="113"/>
      <c r="ABT28" s="113"/>
      <c r="ABU28" s="113"/>
      <c r="ABV28" s="113"/>
      <c r="ABW28" s="113"/>
      <c r="ABX28" s="113"/>
      <c r="ABY28" s="113"/>
      <c r="ABZ28" s="113"/>
      <c r="ACA28" s="113"/>
      <c r="ACB28" s="113"/>
      <c r="ACC28" s="113"/>
      <c r="ACD28" s="113"/>
      <c r="ACE28" s="113"/>
      <c r="ACF28" s="113"/>
      <c r="ACG28" s="113"/>
      <c r="ACH28" s="113"/>
      <c r="ACI28" s="113"/>
      <c r="ACJ28" s="113"/>
      <c r="ACK28" s="113"/>
      <c r="ACL28" s="113"/>
      <c r="ACM28" s="113"/>
      <c r="ACN28" s="113"/>
      <c r="ACO28" s="113"/>
      <c r="ACP28" s="113"/>
      <c r="ACQ28" s="113"/>
      <c r="ACR28" s="113"/>
      <c r="ACS28" s="113"/>
      <c r="ACT28" s="113"/>
      <c r="ACU28" s="113"/>
      <c r="ACV28" s="113"/>
      <c r="ACW28" s="113"/>
      <c r="ACX28" s="113"/>
      <c r="ACY28" s="113"/>
      <c r="ACZ28" s="113"/>
      <c r="ADA28" s="113"/>
      <c r="ADB28" s="113"/>
      <c r="ADC28" s="113"/>
      <c r="ADD28" s="113"/>
      <c r="ADE28" s="113"/>
      <c r="ADF28" s="113"/>
      <c r="ADG28" s="113"/>
      <c r="ADH28" s="113"/>
      <c r="ADI28" s="113"/>
      <c r="ADJ28" s="113"/>
      <c r="ADK28" s="113"/>
      <c r="ADL28" s="113"/>
      <c r="ADM28" s="113"/>
      <c r="ADN28" s="113"/>
      <c r="ADO28" s="113"/>
      <c r="ADP28" s="113"/>
      <c r="ADQ28" s="113"/>
      <c r="ADR28" s="113"/>
      <c r="ADS28" s="113"/>
      <c r="ADT28" s="113"/>
      <c r="ADU28" s="113"/>
      <c r="ADV28" s="113"/>
      <c r="ADW28" s="113"/>
      <c r="ADX28" s="113"/>
      <c r="ADY28" s="113"/>
      <c r="ADZ28" s="113"/>
      <c r="AEA28" s="113"/>
      <c r="AEB28" s="113"/>
      <c r="AEC28" s="113"/>
      <c r="AED28" s="113"/>
      <c r="AEE28" s="113"/>
      <c r="AEF28" s="113"/>
      <c r="AEG28" s="113"/>
      <c r="AEH28" s="113"/>
      <c r="AEI28" s="113"/>
      <c r="AEJ28" s="113"/>
      <c r="AEK28" s="113"/>
      <c r="AEL28" s="113"/>
      <c r="AEM28" s="113"/>
      <c r="AEN28" s="113"/>
      <c r="AEO28" s="113"/>
      <c r="AEP28" s="113"/>
      <c r="AEQ28" s="113"/>
      <c r="AER28" s="113"/>
      <c r="AES28" s="113"/>
      <c r="AET28" s="113"/>
      <c r="AEU28" s="113"/>
      <c r="AEV28" s="113"/>
      <c r="AEW28" s="113"/>
      <c r="AEX28" s="113"/>
      <c r="AEY28" s="113"/>
      <c r="AEZ28" s="113"/>
      <c r="AFA28" s="113"/>
      <c r="AFB28" s="113"/>
      <c r="AFC28" s="113"/>
      <c r="AFD28" s="113"/>
      <c r="AFE28" s="113"/>
      <c r="AFF28" s="113"/>
      <c r="AFG28" s="113"/>
      <c r="AFH28" s="113"/>
      <c r="AFI28" s="113"/>
      <c r="AFJ28" s="113"/>
      <c r="AFK28" s="113"/>
      <c r="AFL28" s="113"/>
      <c r="AFM28" s="113"/>
      <c r="AFN28" s="113"/>
      <c r="AFO28" s="113"/>
      <c r="AFP28" s="113"/>
      <c r="AFQ28" s="113"/>
      <c r="AFR28" s="113"/>
      <c r="AFS28" s="113"/>
      <c r="AFT28" s="113"/>
      <c r="AFU28" s="113"/>
      <c r="AFV28" s="113"/>
      <c r="AFW28" s="113"/>
      <c r="AFX28" s="113"/>
      <c r="AFY28" s="113"/>
      <c r="AFZ28" s="113"/>
      <c r="AGA28" s="113"/>
      <c r="AGB28" s="113"/>
      <c r="AGC28" s="113"/>
      <c r="AGD28" s="113"/>
      <c r="AGE28" s="113"/>
      <c r="AGF28" s="113"/>
      <c r="AGG28" s="113"/>
      <c r="AGH28" s="113"/>
      <c r="AGI28" s="113"/>
      <c r="AGJ28" s="113"/>
      <c r="AGK28" s="113"/>
      <c r="AGL28" s="113"/>
      <c r="AGM28" s="113"/>
      <c r="AGN28" s="113"/>
      <c r="AGO28" s="113"/>
      <c r="AGP28" s="113"/>
      <c r="AGQ28" s="113"/>
      <c r="AGR28" s="113"/>
      <c r="AGS28" s="113"/>
      <c r="AGT28" s="113"/>
      <c r="AGU28" s="113"/>
      <c r="AGV28" s="113"/>
      <c r="AGW28" s="113"/>
      <c r="AGX28" s="113"/>
      <c r="AGY28" s="113"/>
      <c r="AGZ28" s="113"/>
      <c r="AHA28" s="113"/>
      <c r="AHB28" s="113"/>
      <c r="AHC28" s="113"/>
      <c r="AHD28" s="113"/>
      <c r="AHE28" s="113"/>
      <c r="AHF28" s="113"/>
      <c r="AHG28" s="113"/>
      <c r="AHH28" s="113"/>
      <c r="AHI28" s="113"/>
      <c r="AHJ28" s="113"/>
      <c r="AHK28" s="113"/>
      <c r="AHL28" s="113"/>
      <c r="AHM28" s="113"/>
      <c r="AHN28" s="113"/>
      <c r="AHO28" s="113"/>
      <c r="AHP28" s="113"/>
      <c r="AHQ28" s="113"/>
      <c r="AHR28" s="113"/>
      <c r="AHS28" s="113"/>
      <c r="AHT28" s="113"/>
      <c r="AHU28" s="113"/>
      <c r="AHV28" s="113"/>
      <c r="AHW28" s="113"/>
      <c r="AHX28" s="113"/>
      <c r="AHY28" s="113"/>
      <c r="AHZ28" s="113"/>
      <c r="AIA28" s="113"/>
      <c r="AIB28" s="113"/>
      <c r="AIC28" s="113"/>
      <c r="AID28" s="113"/>
      <c r="AIE28" s="113"/>
      <c r="AIF28" s="113"/>
      <c r="AIG28" s="113"/>
      <c r="AIH28" s="113"/>
      <c r="AII28" s="113"/>
      <c r="AIJ28" s="113"/>
      <c r="AIK28" s="113"/>
      <c r="AIL28" s="113"/>
      <c r="AIM28" s="113"/>
      <c r="AIN28" s="113"/>
      <c r="AIO28" s="113"/>
      <c r="AIP28" s="113"/>
      <c r="AIQ28" s="113"/>
      <c r="AIR28" s="113"/>
      <c r="AIS28" s="113"/>
      <c r="AIT28" s="113"/>
      <c r="AIU28" s="113"/>
      <c r="AIV28" s="113"/>
      <c r="AIW28" s="113"/>
      <c r="AIX28" s="113"/>
      <c r="AIY28" s="113"/>
      <c r="AIZ28" s="113"/>
      <c r="AJA28" s="113"/>
      <c r="AJB28" s="113"/>
      <c r="AJC28" s="113"/>
      <c r="AJD28" s="113"/>
      <c r="AJE28" s="113"/>
      <c r="AJF28" s="113"/>
      <c r="AJG28" s="113"/>
      <c r="AJH28" s="113"/>
      <c r="AJI28" s="113"/>
      <c r="AJJ28" s="113"/>
      <c r="AJK28" s="113"/>
      <c r="AJL28" s="113"/>
      <c r="AJM28" s="113"/>
      <c r="AJN28" s="113"/>
      <c r="AJO28" s="113"/>
      <c r="AJP28" s="113"/>
      <c r="AJQ28" s="113"/>
      <c r="AJR28" s="113"/>
      <c r="AJS28" s="113"/>
      <c r="AJT28" s="113"/>
      <c r="AJU28" s="113"/>
      <c r="AJV28" s="113"/>
      <c r="AJW28" s="113"/>
      <c r="AJX28" s="113"/>
      <c r="AJY28" s="113"/>
      <c r="AJZ28" s="113"/>
      <c r="AKA28" s="113"/>
      <c r="AKB28" s="113"/>
      <c r="AKC28" s="113"/>
      <c r="AKD28" s="113"/>
      <c r="AKE28" s="113"/>
      <c r="AKF28" s="113"/>
      <c r="AKG28" s="113"/>
      <c r="AKH28" s="113"/>
      <c r="AKI28" s="113"/>
      <c r="AKJ28" s="113"/>
      <c r="AKK28" s="113"/>
      <c r="AKL28" s="113"/>
      <c r="AKM28" s="113"/>
      <c r="AKN28" s="113"/>
      <c r="AKO28" s="113"/>
      <c r="AKP28" s="113"/>
      <c r="AKQ28" s="113"/>
      <c r="AKR28" s="113"/>
      <c r="AKS28" s="113"/>
      <c r="AKT28" s="113"/>
      <c r="AKU28" s="113"/>
      <c r="AKV28" s="113"/>
      <c r="AKW28" s="113"/>
      <c r="AKX28" s="113"/>
      <c r="AKY28" s="113"/>
      <c r="AKZ28" s="113"/>
      <c r="ALA28" s="113"/>
      <c r="ALB28" s="113"/>
      <c r="ALC28" s="113"/>
      <c r="ALD28" s="113"/>
      <c r="ALE28" s="113"/>
      <c r="ALF28" s="113"/>
      <c r="ALG28" s="113"/>
      <c r="ALH28" s="113"/>
      <c r="ALI28" s="113"/>
      <c r="ALJ28" s="113"/>
      <c r="ALK28" s="113"/>
      <c r="ALL28" s="113"/>
      <c r="ALM28" s="113"/>
      <c r="ALN28" s="113"/>
      <c r="ALO28" s="113"/>
      <c r="ALP28" s="113"/>
      <c r="ALQ28" s="113"/>
      <c r="ALR28" s="113"/>
      <c r="ALS28" s="113"/>
      <c r="ALT28" s="113"/>
      <c r="ALU28" s="113"/>
      <c r="ALV28" s="113"/>
      <c r="ALW28" s="113"/>
      <c r="ALX28" s="113"/>
      <c r="ALY28" s="113"/>
      <c r="ALZ28" s="113"/>
      <c r="AMA28" s="113"/>
      <c r="AMB28" s="113"/>
      <c r="AMC28" s="113"/>
      <c r="AMD28" s="113"/>
      <c r="AME28" s="113"/>
      <c r="AMF28" s="113"/>
      <c r="AMG28" s="113"/>
      <c r="AMH28" s="113"/>
      <c r="AMI28" s="113"/>
      <c r="AMJ28" s="113"/>
      <c r="AMK28" s="113"/>
      <c r="AML28" s="113"/>
      <c r="AMM28" s="113"/>
      <c r="AMN28" s="113"/>
      <c r="AMO28" s="113"/>
      <c r="AMP28" s="113"/>
      <c r="AMQ28" s="113"/>
      <c r="AMR28" s="113"/>
      <c r="AMS28" s="113"/>
      <c r="AMT28" s="113"/>
      <c r="AMU28" s="113"/>
      <c r="AMV28" s="113"/>
      <c r="AMW28" s="113"/>
      <c r="AMX28" s="113"/>
      <c r="AMY28" s="113"/>
      <c r="AMZ28" s="113"/>
      <c r="ANA28" s="113"/>
      <c r="ANB28" s="113"/>
      <c r="ANC28" s="113"/>
      <c r="AND28" s="113"/>
      <c r="ANE28" s="113"/>
      <c r="ANF28" s="113"/>
      <c r="ANG28" s="113"/>
      <c r="ANH28" s="113"/>
      <c r="ANI28" s="113"/>
      <c r="ANJ28" s="113"/>
      <c r="ANK28" s="113"/>
      <c r="ANL28" s="113"/>
      <c r="ANM28" s="113"/>
      <c r="ANN28" s="113"/>
      <c r="ANO28" s="113"/>
      <c r="ANP28" s="113"/>
      <c r="ANQ28" s="113"/>
      <c r="ANR28" s="113"/>
      <c r="ANS28" s="113"/>
      <c r="ANT28" s="113"/>
      <c r="ANU28" s="113"/>
      <c r="ANV28" s="113"/>
      <c r="ANW28" s="113"/>
      <c r="ANX28" s="113"/>
      <c r="ANY28" s="113"/>
      <c r="ANZ28" s="113"/>
      <c r="AOA28" s="113"/>
      <c r="AOB28" s="113"/>
      <c r="AOC28" s="113"/>
      <c r="AOD28" s="113"/>
      <c r="AOE28" s="113"/>
      <c r="AOF28" s="113"/>
      <c r="AOG28" s="113"/>
      <c r="AOH28" s="113"/>
      <c r="AOI28" s="113"/>
      <c r="AOJ28" s="113"/>
      <c r="AOK28" s="113"/>
      <c r="AOL28" s="113"/>
      <c r="AOM28" s="113"/>
      <c r="AON28" s="113"/>
      <c r="AOO28" s="113"/>
      <c r="AOP28" s="113"/>
      <c r="AOQ28" s="113"/>
      <c r="AOR28" s="113"/>
      <c r="AOS28" s="113"/>
      <c r="AOT28" s="113"/>
      <c r="AOU28" s="113"/>
      <c r="AOV28" s="113"/>
      <c r="AOW28" s="113"/>
      <c r="AOX28" s="113"/>
      <c r="AOY28" s="113"/>
      <c r="AOZ28" s="113"/>
      <c r="APA28" s="113"/>
      <c r="APB28" s="113"/>
      <c r="APC28" s="113"/>
      <c r="APD28" s="113"/>
      <c r="APE28" s="113"/>
      <c r="APF28" s="113"/>
      <c r="APG28" s="113"/>
      <c r="APH28" s="113"/>
      <c r="API28" s="113"/>
      <c r="APJ28" s="113"/>
      <c r="APK28" s="113"/>
      <c r="APL28" s="113"/>
      <c r="APM28" s="113"/>
      <c r="APN28" s="113"/>
      <c r="APO28" s="113"/>
      <c r="APP28" s="113"/>
      <c r="APQ28" s="113"/>
      <c r="APR28" s="113"/>
      <c r="APS28" s="113"/>
      <c r="APT28" s="113"/>
      <c r="APU28" s="113"/>
      <c r="APV28" s="113"/>
      <c r="APW28" s="113"/>
      <c r="APX28" s="113"/>
      <c r="APY28" s="113"/>
      <c r="APZ28" s="113"/>
      <c r="AQA28" s="113"/>
      <c r="AQB28" s="113"/>
      <c r="AQC28" s="113"/>
      <c r="AQD28" s="113"/>
      <c r="AQE28" s="113"/>
      <c r="AQF28" s="113"/>
      <c r="AQG28" s="113"/>
      <c r="AQH28" s="113"/>
      <c r="AQI28" s="113"/>
      <c r="AQJ28" s="113"/>
      <c r="AQK28" s="113"/>
      <c r="AQL28" s="113"/>
      <c r="AQM28" s="113"/>
      <c r="AQN28" s="113"/>
      <c r="AQO28" s="113"/>
      <c r="AQP28" s="113"/>
      <c r="AQQ28" s="113"/>
      <c r="AQR28" s="113"/>
      <c r="AQS28" s="113"/>
      <c r="AQT28" s="113"/>
      <c r="AQU28" s="113"/>
      <c r="AQV28" s="113"/>
      <c r="AQW28" s="113"/>
      <c r="AQX28" s="113"/>
      <c r="AQY28" s="113"/>
      <c r="AQZ28" s="113"/>
      <c r="ARA28" s="113"/>
      <c r="ARB28" s="113"/>
      <c r="ARC28" s="113"/>
      <c r="ARD28" s="113"/>
      <c r="ARE28" s="113"/>
      <c r="ARF28" s="113"/>
      <c r="ARG28" s="113"/>
      <c r="ARH28" s="113"/>
      <c r="ARI28" s="113"/>
      <c r="ARJ28" s="113"/>
      <c r="ARK28" s="113"/>
      <c r="ARL28" s="113"/>
      <c r="ARM28" s="113"/>
      <c r="ARN28" s="113"/>
      <c r="ARO28" s="113"/>
      <c r="ARP28" s="113"/>
      <c r="ARQ28" s="113"/>
      <c r="ARR28" s="113"/>
      <c r="ARS28" s="113"/>
      <c r="ART28" s="113"/>
      <c r="ARU28" s="113"/>
      <c r="ARV28" s="113"/>
      <c r="ARW28" s="113"/>
      <c r="ARX28" s="113"/>
      <c r="ARY28" s="113"/>
      <c r="ARZ28" s="113"/>
      <c r="ASA28" s="113"/>
      <c r="ASB28" s="113"/>
      <c r="ASC28" s="113"/>
      <c r="ASD28" s="113"/>
      <c r="ASE28" s="113"/>
      <c r="ASF28" s="113"/>
      <c r="ASG28" s="113"/>
      <c r="ASH28" s="113"/>
      <c r="ASI28" s="113"/>
      <c r="ASJ28" s="113"/>
      <c r="ASK28" s="113"/>
      <c r="ASL28" s="113"/>
      <c r="ASM28" s="113"/>
      <c r="ASN28" s="113"/>
      <c r="ASO28" s="113"/>
      <c r="ASP28" s="113"/>
      <c r="ASQ28" s="113"/>
      <c r="ASR28" s="113"/>
      <c r="ASS28" s="113"/>
      <c r="AST28" s="113"/>
      <c r="ASU28" s="113"/>
      <c r="ASV28" s="113"/>
      <c r="ASW28" s="113"/>
      <c r="ASX28" s="113"/>
      <c r="ASY28" s="113"/>
      <c r="ASZ28" s="113"/>
      <c r="ATA28" s="113"/>
      <c r="ATB28" s="113"/>
      <c r="ATC28" s="113"/>
      <c r="ATD28" s="113"/>
      <c r="ATE28" s="113"/>
      <c r="ATF28" s="113"/>
      <c r="ATG28" s="113"/>
      <c r="ATH28" s="113"/>
      <c r="ATI28" s="113"/>
      <c r="ATJ28" s="113"/>
      <c r="ATK28" s="113"/>
      <c r="ATL28" s="113"/>
      <c r="ATM28" s="113"/>
      <c r="ATN28" s="113"/>
      <c r="ATO28" s="113"/>
      <c r="ATP28" s="113"/>
      <c r="ATQ28" s="113"/>
      <c r="ATR28" s="113"/>
      <c r="ATS28" s="113"/>
      <c r="ATT28" s="113"/>
      <c r="ATU28" s="113"/>
      <c r="ATV28" s="113"/>
      <c r="ATW28" s="113"/>
      <c r="ATX28" s="113"/>
      <c r="ATY28" s="113"/>
      <c r="ATZ28" s="113"/>
      <c r="AUA28" s="113"/>
      <c r="AUB28" s="113"/>
      <c r="AUC28" s="113"/>
      <c r="AUD28" s="113"/>
      <c r="AUE28" s="113"/>
      <c r="AUF28" s="113"/>
      <c r="AUG28" s="113"/>
      <c r="AUH28" s="113"/>
      <c r="AUI28" s="113"/>
      <c r="AUJ28" s="113"/>
      <c r="AUK28" s="113"/>
      <c r="AUL28" s="113"/>
      <c r="AUM28" s="113"/>
      <c r="AUN28" s="113"/>
      <c r="AUO28" s="113"/>
      <c r="AUP28" s="113"/>
      <c r="AUQ28" s="113"/>
      <c r="AUR28" s="113"/>
      <c r="AUS28" s="113"/>
      <c r="AUT28" s="113"/>
      <c r="AUU28" s="113"/>
      <c r="AUV28" s="113"/>
      <c r="AUW28" s="113"/>
      <c r="AUX28" s="113"/>
      <c r="AUY28" s="113"/>
      <c r="AUZ28" s="113"/>
      <c r="AVA28" s="113"/>
      <c r="AVB28" s="113"/>
      <c r="AVC28" s="113"/>
      <c r="AVD28" s="113"/>
      <c r="AVE28" s="113"/>
      <c r="AVF28" s="113"/>
      <c r="AVG28" s="113"/>
      <c r="AVH28" s="113"/>
      <c r="AVI28" s="113"/>
      <c r="AVJ28" s="113"/>
      <c r="AVK28" s="113"/>
      <c r="AVL28" s="113"/>
      <c r="AVM28" s="113"/>
      <c r="AVN28" s="113"/>
      <c r="AVO28" s="113"/>
      <c r="AVP28" s="113"/>
      <c r="AVQ28" s="113"/>
      <c r="AVR28" s="113"/>
      <c r="AVS28" s="113"/>
      <c r="AVT28" s="113"/>
      <c r="AVU28" s="113"/>
      <c r="AVV28" s="113"/>
      <c r="AVW28" s="113"/>
      <c r="AVX28" s="113"/>
      <c r="AVY28" s="113"/>
      <c r="AVZ28" s="113"/>
      <c r="AWA28" s="113"/>
      <c r="AWB28" s="113"/>
      <c r="AWC28" s="113"/>
      <c r="AWD28" s="113"/>
      <c r="AWE28" s="113"/>
      <c r="AWF28" s="113"/>
      <c r="AWG28" s="113"/>
      <c r="AWH28" s="113"/>
      <c r="AWI28" s="113"/>
      <c r="AWJ28" s="113"/>
      <c r="AWK28" s="113"/>
      <c r="AWL28" s="113"/>
      <c r="AWM28" s="113"/>
      <c r="AWN28" s="113"/>
      <c r="AWO28" s="113"/>
      <c r="AWP28" s="113"/>
      <c r="AWQ28" s="113"/>
      <c r="AWR28" s="113"/>
      <c r="AWS28" s="113"/>
      <c r="AWT28" s="113"/>
      <c r="AWU28" s="113"/>
      <c r="AWV28" s="113"/>
      <c r="AWW28" s="113"/>
      <c r="AWX28" s="113"/>
      <c r="AWY28" s="113"/>
      <c r="AWZ28" s="113"/>
      <c r="AXA28" s="113"/>
      <c r="AXB28" s="113"/>
      <c r="AXC28" s="113"/>
      <c r="AXD28" s="113"/>
      <c r="AXE28" s="113"/>
      <c r="AXF28" s="113"/>
      <c r="AXG28" s="113"/>
      <c r="AXH28" s="113"/>
      <c r="AXI28" s="113"/>
      <c r="AXJ28" s="113"/>
      <c r="AXK28" s="113"/>
      <c r="AXL28" s="113"/>
      <c r="AXM28" s="113"/>
      <c r="AXN28" s="113"/>
      <c r="AXO28" s="113"/>
      <c r="AXP28" s="113"/>
      <c r="AXQ28" s="113"/>
      <c r="AXR28" s="113"/>
      <c r="AXS28" s="113"/>
      <c r="AXT28" s="113"/>
      <c r="AXU28" s="113"/>
      <c r="AXV28" s="113"/>
      <c r="AXW28" s="113"/>
      <c r="AXX28" s="113"/>
      <c r="AXY28" s="113"/>
      <c r="AXZ28" s="113"/>
      <c r="AYA28" s="113"/>
      <c r="AYB28" s="113"/>
      <c r="AYC28" s="113"/>
      <c r="AYD28" s="113"/>
      <c r="AYE28" s="113"/>
      <c r="AYF28" s="113"/>
      <c r="AYG28" s="113"/>
      <c r="AYH28" s="113"/>
      <c r="AYI28" s="113"/>
      <c r="AYJ28" s="113"/>
      <c r="AYK28" s="113"/>
      <c r="AYL28" s="113"/>
      <c r="AYM28" s="113"/>
      <c r="AYN28" s="113"/>
      <c r="AYO28" s="113"/>
      <c r="AYP28" s="113"/>
      <c r="AYQ28" s="113"/>
      <c r="AYR28" s="113"/>
      <c r="AYS28" s="113"/>
      <c r="AYT28" s="113"/>
      <c r="AYU28" s="113"/>
      <c r="AYV28" s="113"/>
      <c r="AYW28" s="113"/>
      <c r="AYX28" s="113"/>
      <c r="AYY28" s="113"/>
      <c r="AYZ28" s="113"/>
      <c r="AZA28" s="113"/>
      <c r="AZB28" s="113"/>
      <c r="AZC28" s="113"/>
      <c r="AZD28" s="113"/>
      <c r="AZE28" s="113"/>
      <c r="AZF28" s="113"/>
      <c r="AZG28" s="113"/>
      <c r="AZH28" s="113"/>
      <c r="AZI28" s="113"/>
      <c r="AZJ28" s="113"/>
      <c r="AZK28" s="113"/>
      <c r="AZL28" s="113"/>
      <c r="AZM28" s="113"/>
      <c r="AZN28" s="113"/>
      <c r="AZO28" s="113"/>
      <c r="AZP28" s="113"/>
      <c r="AZQ28" s="113"/>
      <c r="AZR28" s="113"/>
      <c r="AZS28" s="113"/>
      <c r="AZT28" s="113"/>
      <c r="AZU28" s="113"/>
      <c r="AZV28" s="113"/>
      <c r="AZW28" s="113"/>
      <c r="AZX28" s="113"/>
      <c r="AZY28" s="113"/>
      <c r="AZZ28" s="113"/>
      <c r="BAA28" s="113"/>
      <c r="BAB28" s="113"/>
      <c r="BAC28" s="113"/>
      <c r="BAD28" s="113"/>
      <c r="BAE28" s="113"/>
      <c r="BAF28" s="113"/>
      <c r="BAG28" s="113"/>
      <c r="BAH28" s="113"/>
      <c r="BAI28" s="113"/>
      <c r="BAJ28" s="113"/>
      <c r="BAK28" s="113"/>
      <c r="BAL28" s="113"/>
      <c r="BAM28" s="113"/>
      <c r="BAN28" s="113"/>
      <c r="BAO28" s="113"/>
      <c r="BAP28" s="113"/>
      <c r="BAQ28" s="113"/>
      <c r="BAR28" s="113"/>
      <c r="BAS28" s="113"/>
      <c r="BAT28" s="113"/>
      <c r="BAU28" s="113"/>
      <c r="BAV28" s="113"/>
      <c r="BAW28" s="113"/>
      <c r="BAX28" s="113"/>
      <c r="BAY28" s="113"/>
      <c r="BAZ28" s="113"/>
      <c r="BBA28" s="113"/>
      <c r="BBB28" s="113"/>
      <c r="BBC28" s="113"/>
      <c r="BBD28" s="113"/>
      <c r="BBE28" s="113"/>
      <c r="BBF28" s="113"/>
      <c r="BBG28" s="113"/>
      <c r="BBH28" s="113"/>
      <c r="BBI28" s="113"/>
      <c r="BBJ28" s="113"/>
      <c r="BBK28" s="113"/>
      <c r="BBL28" s="113"/>
      <c r="BBM28" s="113"/>
      <c r="BBN28" s="113"/>
      <c r="BBO28" s="113"/>
      <c r="BBP28" s="113"/>
      <c r="BBQ28" s="113"/>
      <c r="BBR28" s="113"/>
      <c r="BBS28" s="113"/>
      <c r="BBT28" s="113"/>
      <c r="BBU28" s="113"/>
      <c r="BBV28" s="113"/>
      <c r="BBW28" s="113"/>
      <c r="BBX28" s="113"/>
      <c r="BBY28" s="113"/>
      <c r="BBZ28" s="113"/>
      <c r="BCA28" s="113"/>
      <c r="BCB28" s="113"/>
      <c r="BCC28" s="113"/>
      <c r="BCD28" s="113"/>
      <c r="BCE28" s="113"/>
      <c r="BCF28" s="113"/>
      <c r="BCG28" s="113"/>
      <c r="BCH28" s="113"/>
      <c r="BCI28" s="113"/>
      <c r="BCJ28" s="113"/>
      <c r="BCK28" s="113"/>
      <c r="BCL28" s="113"/>
      <c r="BCM28" s="113"/>
      <c r="BCN28" s="113"/>
      <c r="BCO28" s="113"/>
      <c r="BCP28" s="113"/>
      <c r="BCQ28" s="113"/>
      <c r="BCR28" s="113"/>
      <c r="BCS28" s="113"/>
      <c r="BCT28" s="113"/>
      <c r="BCU28" s="113"/>
      <c r="BCV28" s="113"/>
      <c r="BCW28" s="113"/>
      <c r="BCX28" s="113"/>
      <c r="BCY28" s="113"/>
      <c r="BCZ28" s="113"/>
      <c r="BDA28" s="113"/>
      <c r="BDB28" s="113"/>
      <c r="BDC28" s="113"/>
      <c r="BDD28" s="113"/>
      <c r="BDE28" s="113"/>
      <c r="BDF28" s="113"/>
      <c r="BDG28" s="113"/>
      <c r="BDH28" s="113"/>
      <c r="BDI28" s="113"/>
      <c r="BDJ28" s="113"/>
      <c r="BDK28" s="113"/>
      <c r="BDL28" s="113"/>
      <c r="BDM28" s="113"/>
      <c r="BDN28" s="113"/>
      <c r="BDO28" s="113"/>
      <c r="BDP28" s="113"/>
      <c r="BDQ28" s="113"/>
      <c r="BDR28" s="113"/>
      <c r="BDS28" s="113"/>
      <c r="BDT28" s="113"/>
      <c r="BDU28" s="113"/>
      <c r="BDV28" s="113"/>
      <c r="BDW28" s="113"/>
      <c r="BDX28" s="113"/>
      <c r="BDY28" s="113"/>
      <c r="BDZ28" s="113"/>
      <c r="BEA28" s="113"/>
      <c r="BEB28" s="113"/>
      <c r="BEC28" s="113"/>
      <c r="BED28" s="113"/>
      <c r="BEE28" s="113"/>
      <c r="BEF28" s="113"/>
      <c r="BEG28" s="113"/>
      <c r="BEH28" s="113"/>
      <c r="BEI28" s="113"/>
      <c r="BEJ28" s="113"/>
      <c r="BEK28" s="113"/>
      <c r="BEL28" s="113"/>
      <c r="BEM28" s="113"/>
      <c r="BEN28" s="113"/>
      <c r="BEO28" s="113"/>
      <c r="BEP28" s="113"/>
      <c r="BEQ28" s="113"/>
      <c r="BER28" s="113"/>
      <c r="BES28" s="113"/>
      <c r="BET28" s="113"/>
      <c r="BEU28" s="113"/>
      <c r="BEV28" s="113"/>
      <c r="BEW28" s="113"/>
      <c r="BEX28" s="113"/>
      <c r="BEY28" s="113"/>
      <c r="BEZ28" s="113"/>
      <c r="BFA28" s="113"/>
      <c r="BFB28" s="113"/>
      <c r="BFC28" s="113"/>
      <c r="BFD28" s="113"/>
      <c r="BFE28" s="113"/>
      <c r="BFF28" s="113"/>
      <c r="BFG28" s="113"/>
      <c r="BFH28" s="113"/>
      <c r="BFI28" s="113"/>
      <c r="BFJ28" s="113"/>
      <c r="BFK28" s="113"/>
      <c r="BFL28" s="113"/>
      <c r="BFM28" s="113"/>
      <c r="BFN28" s="113"/>
      <c r="BFO28" s="113"/>
      <c r="BFP28" s="113"/>
      <c r="BFQ28" s="113"/>
      <c r="BFR28" s="113"/>
      <c r="BFS28" s="113"/>
      <c r="BFT28" s="113"/>
      <c r="BFU28" s="113"/>
      <c r="BFV28" s="113"/>
      <c r="BFW28" s="113"/>
      <c r="BFX28" s="113"/>
      <c r="BFY28" s="113"/>
      <c r="BFZ28" s="113"/>
      <c r="BGA28" s="113"/>
      <c r="BGB28" s="113"/>
      <c r="BGC28" s="113"/>
      <c r="BGD28" s="113"/>
      <c r="BGE28" s="113"/>
      <c r="BGF28" s="113"/>
      <c r="BGG28" s="113"/>
      <c r="BGH28" s="113"/>
      <c r="BGI28" s="113"/>
      <c r="BGJ28" s="113"/>
      <c r="BGK28" s="113"/>
      <c r="BGL28" s="113"/>
      <c r="BGM28" s="113"/>
      <c r="BGN28" s="113"/>
      <c r="BGO28" s="113"/>
      <c r="BGP28" s="113"/>
      <c r="BGQ28" s="113"/>
      <c r="BGR28" s="113"/>
      <c r="BGS28" s="113"/>
      <c r="BGT28" s="113"/>
      <c r="BGU28" s="113"/>
      <c r="BGV28" s="113"/>
      <c r="BGW28" s="113"/>
      <c r="BGX28" s="113"/>
      <c r="BGY28" s="113"/>
      <c r="BGZ28" s="113"/>
      <c r="BHA28" s="113"/>
      <c r="BHB28" s="113"/>
      <c r="BHC28" s="113"/>
      <c r="BHD28" s="113"/>
      <c r="BHE28" s="113"/>
      <c r="BHF28" s="113"/>
      <c r="BHG28" s="113"/>
      <c r="BHH28" s="113"/>
      <c r="BHI28" s="113"/>
      <c r="BHJ28" s="113"/>
      <c r="BHK28" s="113"/>
      <c r="BHL28" s="113"/>
      <c r="BHM28" s="113"/>
      <c r="BHN28" s="113"/>
      <c r="BHO28" s="113"/>
      <c r="BHP28" s="113"/>
      <c r="BHQ28" s="113"/>
      <c r="BHR28" s="113"/>
      <c r="BHS28" s="113"/>
      <c r="BHT28" s="113"/>
      <c r="BHU28" s="113"/>
      <c r="BHV28" s="113"/>
      <c r="BHW28" s="113"/>
      <c r="BHX28" s="113"/>
      <c r="BHY28" s="113"/>
      <c r="BHZ28" s="113"/>
      <c r="BIA28" s="113"/>
      <c r="BIB28" s="113"/>
      <c r="BIC28" s="113"/>
      <c r="BID28" s="113"/>
      <c r="BIE28" s="113"/>
      <c r="BIF28" s="113"/>
      <c r="BIG28" s="113"/>
      <c r="BIH28" s="113"/>
      <c r="BII28" s="113"/>
      <c r="BIJ28" s="113"/>
      <c r="BIK28" s="113"/>
      <c r="BIL28" s="113"/>
      <c r="BIM28" s="113"/>
      <c r="BIN28" s="113"/>
      <c r="BIO28" s="113"/>
      <c r="BIP28" s="113"/>
      <c r="BIQ28" s="113"/>
      <c r="BIR28" s="113"/>
      <c r="BIS28" s="113"/>
      <c r="BIT28" s="113"/>
      <c r="BIU28" s="113"/>
      <c r="BIV28" s="113"/>
      <c r="BIW28" s="113"/>
      <c r="BIX28" s="113"/>
      <c r="BIY28" s="113"/>
      <c r="BIZ28" s="113"/>
      <c r="BJA28" s="113"/>
      <c r="BJB28" s="113"/>
      <c r="BJC28" s="113"/>
      <c r="BJD28" s="113"/>
      <c r="BJE28" s="113"/>
      <c r="BJF28" s="113"/>
      <c r="BJG28" s="113"/>
      <c r="BJH28" s="113"/>
      <c r="BJI28" s="113"/>
      <c r="BJJ28" s="113"/>
      <c r="BJK28" s="113"/>
      <c r="BJL28" s="113"/>
      <c r="BJM28" s="113"/>
      <c r="BJN28" s="113"/>
      <c r="BJO28" s="113"/>
      <c r="BJP28" s="113"/>
      <c r="BJQ28" s="113"/>
      <c r="BJR28" s="113"/>
      <c r="BJS28" s="113"/>
      <c r="BJT28" s="113"/>
      <c r="BJU28" s="113"/>
      <c r="BJV28" s="113"/>
      <c r="BJW28" s="113"/>
      <c r="BJX28" s="113"/>
      <c r="BJY28" s="113"/>
      <c r="BJZ28" s="113"/>
      <c r="BKA28" s="113"/>
      <c r="BKB28" s="113"/>
      <c r="BKC28" s="113"/>
      <c r="BKD28" s="113"/>
      <c r="BKE28" s="113"/>
      <c r="BKF28" s="113"/>
      <c r="BKG28" s="113"/>
      <c r="BKH28" s="113"/>
      <c r="BKI28" s="113"/>
      <c r="BKJ28" s="113"/>
      <c r="BKK28" s="113"/>
      <c r="BKL28" s="113"/>
      <c r="BKM28" s="113"/>
      <c r="BKN28" s="113"/>
      <c r="BKO28" s="113"/>
      <c r="BKP28" s="113"/>
      <c r="BKQ28" s="113"/>
      <c r="BKR28" s="113"/>
      <c r="BKS28" s="113"/>
      <c r="BKT28" s="113"/>
      <c r="BKU28" s="113"/>
      <c r="BKV28" s="113"/>
      <c r="BKW28" s="113"/>
      <c r="BKX28" s="113"/>
      <c r="BKY28" s="113"/>
      <c r="BKZ28" s="113"/>
      <c r="BLA28" s="113"/>
      <c r="BLB28" s="113"/>
      <c r="BLC28" s="113"/>
      <c r="BLD28" s="113"/>
      <c r="BLE28" s="113"/>
      <c r="BLF28" s="113"/>
      <c r="BLG28" s="113"/>
      <c r="BLH28" s="113"/>
      <c r="BLI28" s="113"/>
      <c r="BLJ28" s="113"/>
      <c r="BLK28" s="113"/>
      <c r="BLL28" s="113"/>
      <c r="BLM28" s="113"/>
      <c r="BLN28" s="113"/>
      <c r="BLO28" s="113"/>
      <c r="BLP28" s="114"/>
    </row>
    <row r="29" spans="1:1680" s="115" customFormat="1" ht="22.5" customHeight="1">
      <c r="A29" s="380"/>
      <c r="B29" s="382"/>
      <c r="C29" s="385"/>
      <c r="D29" s="112" t="s">
        <v>43</v>
      </c>
      <c r="E29" s="117">
        <v>0</v>
      </c>
      <c r="F29" s="118">
        <v>0</v>
      </c>
      <c r="G29" s="108" t="e">
        <f t="shared" si="4"/>
        <v>#DIV/0!</v>
      </c>
      <c r="H29" s="367">
        <v>3</v>
      </c>
      <c r="I29" s="367" t="s">
        <v>501</v>
      </c>
      <c r="J29" s="367">
        <v>2000</v>
      </c>
      <c r="K29" s="364">
        <v>1700</v>
      </c>
      <c r="L29" s="397">
        <f>K29/J29*100</f>
        <v>85</v>
      </c>
      <c r="M29" s="371" t="s">
        <v>502</v>
      </c>
      <c r="N29" s="399" t="s">
        <v>677</v>
      </c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  <c r="IW29" s="113"/>
      <c r="IX29" s="113"/>
      <c r="IY29" s="113"/>
      <c r="IZ29" s="113"/>
      <c r="JA29" s="113"/>
      <c r="JB29" s="113"/>
      <c r="JC29" s="113"/>
      <c r="JD29" s="113"/>
      <c r="JE29" s="113"/>
      <c r="JF29" s="113"/>
      <c r="JG29" s="113"/>
      <c r="JH29" s="113"/>
      <c r="JI29" s="113"/>
      <c r="JJ29" s="113"/>
      <c r="JK29" s="113"/>
      <c r="JL29" s="113"/>
      <c r="JM29" s="113"/>
      <c r="JN29" s="113"/>
      <c r="JO29" s="113"/>
      <c r="JP29" s="113"/>
      <c r="JQ29" s="113"/>
      <c r="JR29" s="113"/>
      <c r="JS29" s="113"/>
      <c r="JT29" s="113"/>
      <c r="JU29" s="113"/>
      <c r="JV29" s="113"/>
      <c r="JW29" s="113"/>
      <c r="JX29" s="113"/>
      <c r="JY29" s="113"/>
      <c r="JZ29" s="113"/>
      <c r="KA29" s="113"/>
      <c r="KB29" s="113"/>
      <c r="KC29" s="113"/>
      <c r="KD29" s="113"/>
      <c r="KE29" s="113"/>
      <c r="KF29" s="113"/>
      <c r="KG29" s="113"/>
      <c r="KH29" s="113"/>
      <c r="KI29" s="113"/>
      <c r="KJ29" s="113"/>
      <c r="KK29" s="113"/>
      <c r="KL29" s="113"/>
      <c r="KM29" s="113"/>
      <c r="KN29" s="113"/>
      <c r="KO29" s="113"/>
      <c r="KP29" s="113"/>
      <c r="KQ29" s="113"/>
      <c r="KR29" s="113"/>
      <c r="KS29" s="113"/>
      <c r="KT29" s="113"/>
      <c r="KU29" s="113"/>
      <c r="KV29" s="113"/>
      <c r="KW29" s="113"/>
      <c r="KX29" s="113"/>
      <c r="KY29" s="113"/>
      <c r="KZ29" s="113"/>
      <c r="LA29" s="113"/>
      <c r="LB29" s="113"/>
      <c r="LC29" s="113"/>
      <c r="LD29" s="113"/>
      <c r="LE29" s="113"/>
      <c r="LF29" s="113"/>
      <c r="LG29" s="113"/>
      <c r="LH29" s="113"/>
      <c r="LI29" s="113"/>
      <c r="LJ29" s="113"/>
      <c r="LK29" s="113"/>
      <c r="LL29" s="113"/>
      <c r="LM29" s="113"/>
      <c r="LN29" s="113"/>
      <c r="LO29" s="113"/>
      <c r="LP29" s="113"/>
      <c r="LQ29" s="113"/>
      <c r="LR29" s="113"/>
      <c r="LS29" s="113"/>
      <c r="LT29" s="113"/>
      <c r="LU29" s="113"/>
      <c r="LV29" s="113"/>
      <c r="LW29" s="113"/>
      <c r="LX29" s="113"/>
      <c r="LY29" s="113"/>
      <c r="LZ29" s="113"/>
      <c r="MA29" s="113"/>
      <c r="MB29" s="113"/>
      <c r="MC29" s="113"/>
      <c r="MD29" s="113"/>
      <c r="ME29" s="113"/>
      <c r="MF29" s="113"/>
      <c r="MG29" s="113"/>
      <c r="MH29" s="113"/>
      <c r="MI29" s="113"/>
      <c r="MJ29" s="113"/>
      <c r="MK29" s="113"/>
      <c r="ML29" s="113"/>
      <c r="MM29" s="113"/>
      <c r="MN29" s="113"/>
      <c r="MO29" s="113"/>
      <c r="MP29" s="113"/>
      <c r="MQ29" s="113"/>
      <c r="MR29" s="113"/>
      <c r="MS29" s="113"/>
      <c r="MT29" s="113"/>
      <c r="MU29" s="113"/>
      <c r="MV29" s="113"/>
      <c r="MW29" s="113"/>
      <c r="MX29" s="113"/>
      <c r="MY29" s="113"/>
      <c r="MZ29" s="113"/>
      <c r="NA29" s="113"/>
      <c r="NB29" s="113"/>
      <c r="NC29" s="113"/>
      <c r="ND29" s="113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3"/>
      <c r="NY29" s="113"/>
      <c r="NZ29" s="113"/>
      <c r="OA29" s="113"/>
      <c r="OB29" s="113"/>
      <c r="OC29" s="113"/>
      <c r="OD29" s="113"/>
      <c r="OE29" s="113"/>
      <c r="OF29" s="113"/>
      <c r="OG29" s="113"/>
      <c r="OH29" s="113"/>
      <c r="OI29" s="113"/>
      <c r="OJ29" s="113"/>
      <c r="OK29" s="113"/>
      <c r="OL29" s="113"/>
      <c r="OM29" s="113"/>
      <c r="ON29" s="113"/>
      <c r="OO29" s="113"/>
      <c r="OP29" s="113"/>
      <c r="OQ29" s="113"/>
      <c r="OR29" s="113"/>
      <c r="OS29" s="113"/>
      <c r="OT29" s="113"/>
      <c r="OU29" s="113"/>
      <c r="OV29" s="113"/>
      <c r="OW29" s="113"/>
      <c r="OX29" s="113"/>
      <c r="OY29" s="113"/>
      <c r="OZ29" s="113"/>
      <c r="PA29" s="113"/>
      <c r="PB29" s="113"/>
      <c r="PC29" s="113"/>
      <c r="PD29" s="113"/>
      <c r="PE29" s="113"/>
      <c r="PF29" s="113"/>
      <c r="PG29" s="113"/>
      <c r="PH29" s="113"/>
      <c r="PI29" s="113"/>
      <c r="PJ29" s="113"/>
      <c r="PK29" s="113"/>
      <c r="PL29" s="113"/>
      <c r="PM29" s="113"/>
      <c r="PN29" s="113"/>
      <c r="PO29" s="113"/>
      <c r="PP29" s="113"/>
      <c r="PQ29" s="113"/>
      <c r="PR29" s="113"/>
      <c r="PS29" s="113"/>
      <c r="PT29" s="113"/>
      <c r="PU29" s="113"/>
      <c r="PV29" s="113"/>
      <c r="PW29" s="113"/>
      <c r="PX29" s="113"/>
      <c r="PY29" s="113"/>
      <c r="PZ29" s="113"/>
      <c r="QA29" s="113"/>
      <c r="QB29" s="113"/>
      <c r="QC29" s="113"/>
      <c r="QD29" s="113"/>
      <c r="QE29" s="113"/>
      <c r="QF29" s="113"/>
      <c r="QG29" s="113"/>
      <c r="QH29" s="113"/>
      <c r="QI29" s="113"/>
      <c r="QJ29" s="113"/>
      <c r="QK29" s="113"/>
      <c r="QL29" s="113"/>
      <c r="QM29" s="113"/>
      <c r="QN29" s="113"/>
      <c r="QO29" s="113"/>
      <c r="QP29" s="113"/>
      <c r="QQ29" s="113"/>
      <c r="QR29" s="113"/>
      <c r="QS29" s="113"/>
      <c r="QT29" s="113"/>
      <c r="QU29" s="113"/>
      <c r="QV29" s="113"/>
      <c r="QW29" s="113"/>
      <c r="QX29" s="113"/>
      <c r="QY29" s="113"/>
      <c r="QZ29" s="113"/>
      <c r="RA29" s="113"/>
      <c r="RB29" s="113"/>
      <c r="RC29" s="113"/>
      <c r="RD29" s="113"/>
      <c r="RE29" s="113"/>
      <c r="RF29" s="113"/>
      <c r="RG29" s="113"/>
      <c r="RH29" s="113"/>
      <c r="RI29" s="113"/>
      <c r="RJ29" s="113"/>
      <c r="RK29" s="113"/>
      <c r="RL29" s="113"/>
      <c r="RM29" s="113"/>
      <c r="RN29" s="113"/>
      <c r="RO29" s="113"/>
      <c r="RP29" s="113"/>
      <c r="RQ29" s="113"/>
      <c r="RR29" s="113"/>
      <c r="RS29" s="113"/>
      <c r="RT29" s="113"/>
      <c r="RU29" s="113"/>
      <c r="RV29" s="113"/>
      <c r="RW29" s="113"/>
      <c r="RX29" s="113"/>
      <c r="RY29" s="113"/>
      <c r="RZ29" s="113"/>
      <c r="SA29" s="113"/>
      <c r="SB29" s="113"/>
      <c r="SC29" s="113"/>
      <c r="SD29" s="113"/>
      <c r="SE29" s="113"/>
      <c r="SF29" s="113"/>
      <c r="SG29" s="113"/>
      <c r="SH29" s="113"/>
      <c r="SI29" s="113"/>
      <c r="SJ29" s="113"/>
      <c r="SK29" s="113"/>
      <c r="SL29" s="113"/>
      <c r="SM29" s="113"/>
      <c r="SN29" s="113"/>
      <c r="SO29" s="113"/>
      <c r="SP29" s="113"/>
      <c r="SQ29" s="113"/>
      <c r="SR29" s="113"/>
      <c r="SS29" s="113"/>
      <c r="ST29" s="113"/>
      <c r="SU29" s="113"/>
      <c r="SV29" s="113"/>
      <c r="SW29" s="113"/>
      <c r="SX29" s="113"/>
      <c r="SY29" s="113"/>
      <c r="SZ29" s="113"/>
      <c r="TA29" s="113"/>
      <c r="TB29" s="113"/>
      <c r="TC29" s="113"/>
      <c r="TD29" s="113"/>
      <c r="TE29" s="113"/>
      <c r="TF29" s="113"/>
      <c r="TG29" s="113"/>
      <c r="TH29" s="113"/>
      <c r="TI29" s="113"/>
      <c r="TJ29" s="113"/>
      <c r="TK29" s="113"/>
      <c r="TL29" s="113"/>
      <c r="TM29" s="113"/>
      <c r="TN29" s="113"/>
      <c r="TO29" s="113"/>
      <c r="TP29" s="113"/>
      <c r="TQ29" s="113"/>
      <c r="TR29" s="113"/>
      <c r="TS29" s="113"/>
      <c r="TT29" s="113"/>
      <c r="TU29" s="113"/>
      <c r="TV29" s="113"/>
      <c r="TW29" s="113"/>
      <c r="TX29" s="113"/>
      <c r="TY29" s="113"/>
      <c r="TZ29" s="113"/>
      <c r="UA29" s="113"/>
      <c r="UB29" s="113"/>
      <c r="UC29" s="113"/>
      <c r="UD29" s="113"/>
      <c r="UE29" s="113"/>
      <c r="UF29" s="113"/>
      <c r="UG29" s="113"/>
      <c r="UH29" s="113"/>
      <c r="UI29" s="113"/>
      <c r="UJ29" s="113"/>
      <c r="UK29" s="113"/>
      <c r="UL29" s="113"/>
      <c r="UM29" s="113"/>
      <c r="UN29" s="113"/>
      <c r="UO29" s="113"/>
      <c r="UP29" s="113"/>
      <c r="UQ29" s="113"/>
      <c r="UR29" s="113"/>
      <c r="US29" s="113"/>
      <c r="UT29" s="113"/>
      <c r="UU29" s="113"/>
      <c r="UV29" s="113"/>
      <c r="UW29" s="113"/>
      <c r="UX29" s="113"/>
      <c r="UY29" s="113"/>
      <c r="UZ29" s="113"/>
      <c r="VA29" s="113"/>
      <c r="VB29" s="113"/>
      <c r="VC29" s="113"/>
      <c r="VD29" s="113"/>
      <c r="VE29" s="113"/>
      <c r="VF29" s="113"/>
      <c r="VG29" s="113"/>
      <c r="VH29" s="113"/>
      <c r="VI29" s="113"/>
      <c r="VJ29" s="113"/>
      <c r="VK29" s="113"/>
      <c r="VL29" s="113"/>
      <c r="VM29" s="113"/>
      <c r="VN29" s="113"/>
      <c r="VO29" s="113"/>
      <c r="VP29" s="113"/>
      <c r="VQ29" s="113"/>
      <c r="VR29" s="113"/>
      <c r="VS29" s="113"/>
      <c r="VT29" s="113"/>
      <c r="VU29" s="113"/>
      <c r="VV29" s="113"/>
      <c r="VW29" s="113"/>
      <c r="VX29" s="113"/>
      <c r="VY29" s="113"/>
      <c r="VZ29" s="113"/>
      <c r="WA29" s="113"/>
      <c r="WB29" s="113"/>
      <c r="WC29" s="113"/>
      <c r="WD29" s="113"/>
      <c r="WE29" s="113"/>
      <c r="WF29" s="113"/>
      <c r="WG29" s="113"/>
      <c r="WH29" s="113"/>
      <c r="WI29" s="113"/>
      <c r="WJ29" s="113"/>
      <c r="WK29" s="113"/>
      <c r="WL29" s="113"/>
      <c r="WM29" s="113"/>
      <c r="WN29" s="113"/>
      <c r="WO29" s="113"/>
      <c r="WP29" s="113"/>
      <c r="WQ29" s="113"/>
      <c r="WR29" s="113"/>
      <c r="WS29" s="113"/>
      <c r="WT29" s="113"/>
      <c r="WU29" s="113"/>
      <c r="WV29" s="113"/>
      <c r="WW29" s="113"/>
      <c r="WX29" s="113"/>
      <c r="WY29" s="113"/>
      <c r="WZ29" s="113"/>
      <c r="XA29" s="113"/>
      <c r="XB29" s="113"/>
      <c r="XC29" s="113"/>
      <c r="XD29" s="113"/>
      <c r="XE29" s="113"/>
      <c r="XF29" s="113"/>
      <c r="XG29" s="113"/>
      <c r="XH29" s="113"/>
      <c r="XI29" s="113"/>
      <c r="XJ29" s="113"/>
      <c r="XK29" s="113"/>
      <c r="XL29" s="113"/>
      <c r="XM29" s="113"/>
      <c r="XN29" s="113"/>
      <c r="XO29" s="113"/>
      <c r="XP29" s="113"/>
      <c r="XQ29" s="113"/>
      <c r="XR29" s="113"/>
      <c r="XS29" s="113"/>
      <c r="XT29" s="113"/>
      <c r="XU29" s="113"/>
      <c r="XV29" s="113"/>
      <c r="XW29" s="113"/>
      <c r="XX29" s="113"/>
      <c r="XY29" s="113"/>
      <c r="XZ29" s="113"/>
      <c r="YA29" s="113"/>
      <c r="YB29" s="113"/>
      <c r="YC29" s="113"/>
      <c r="YD29" s="113"/>
      <c r="YE29" s="113"/>
      <c r="YF29" s="113"/>
      <c r="YG29" s="113"/>
      <c r="YH29" s="113"/>
      <c r="YI29" s="113"/>
      <c r="YJ29" s="113"/>
      <c r="YK29" s="113"/>
      <c r="YL29" s="113"/>
      <c r="YM29" s="113"/>
      <c r="YN29" s="113"/>
      <c r="YO29" s="113"/>
      <c r="YP29" s="113"/>
      <c r="YQ29" s="113"/>
      <c r="YR29" s="113"/>
      <c r="YS29" s="113"/>
      <c r="YT29" s="113"/>
      <c r="YU29" s="113"/>
      <c r="YV29" s="113"/>
      <c r="YW29" s="113"/>
      <c r="YX29" s="113"/>
      <c r="YY29" s="113"/>
      <c r="YZ29" s="113"/>
      <c r="ZA29" s="113"/>
      <c r="ZB29" s="113"/>
      <c r="ZC29" s="113"/>
      <c r="ZD29" s="113"/>
      <c r="ZE29" s="113"/>
      <c r="ZF29" s="113"/>
      <c r="ZG29" s="113"/>
      <c r="ZH29" s="113"/>
      <c r="ZI29" s="113"/>
      <c r="ZJ29" s="113"/>
      <c r="ZK29" s="113"/>
      <c r="ZL29" s="113"/>
      <c r="ZM29" s="113"/>
      <c r="ZN29" s="113"/>
      <c r="ZO29" s="113"/>
      <c r="ZP29" s="113"/>
      <c r="ZQ29" s="113"/>
      <c r="ZR29" s="113"/>
      <c r="ZS29" s="113"/>
      <c r="ZT29" s="113"/>
      <c r="ZU29" s="113"/>
      <c r="ZV29" s="113"/>
      <c r="ZW29" s="113"/>
      <c r="ZX29" s="113"/>
      <c r="ZY29" s="113"/>
      <c r="ZZ29" s="113"/>
      <c r="AAA29" s="113"/>
      <c r="AAB29" s="113"/>
      <c r="AAC29" s="113"/>
      <c r="AAD29" s="113"/>
      <c r="AAE29" s="113"/>
      <c r="AAF29" s="113"/>
      <c r="AAG29" s="113"/>
      <c r="AAH29" s="113"/>
      <c r="AAI29" s="113"/>
      <c r="AAJ29" s="113"/>
      <c r="AAK29" s="113"/>
      <c r="AAL29" s="113"/>
      <c r="AAM29" s="113"/>
      <c r="AAN29" s="113"/>
      <c r="AAO29" s="113"/>
      <c r="AAP29" s="113"/>
      <c r="AAQ29" s="113"/>
      <c r="AAR29" s="113"/>
      <c r="AAS29" s="113"/>
      <c r="AAT29" s="113"/>
      <c r="AAU29" s="113"/>
      <c r="AAV29" s="113"/>
      <c r="AAW29" s="113"/>
      <c r="AAX29" s="113"/>
      <c r="AAY29" s="113"/>
      <c r="AAZ29" s="113"/>
      <c r="ABA29" s="113"/>
      <c r="ABB29" s="113"/>
      <c r="ABC29" s="113"/>
      <c r="ABD29" s="113"/>
      <c r="ABE29" s="113"/>
      <c r="ABF29" s="113"/>
      <c r="ABG29" s="113"/>
      <c r="ABH29" s="113"/>
      <c r="ABI29" s="113"/>
      <c r="ABJ29" s="113"/>
      <c r="ABK29" s="113"/>
      <c r="ABL29" s="113"/>
      <c r="ABM29" s="113"/>
      <c r="ABN29" s="113"/>
      <c r="ABO29" s="113"/>
      <c r="ABP29" s="113"/>
      <c r="ABQ29" s="113"/>
      <c r="ABR29" s="113"/>
      <c r="ABS29" s="113"/>
      <c r="ABT29" s="113"/>
      <c r="ABU29" s="113"/>
      <c r="ABV29" s="113"/>
      <c r="ABW29" s="113"/>
      <c r="ABX29" s="113"/>
      <c r="ABY29" s="113"/>
      <c r="ABZ29" s="113"/>
      <c r="ACA29" s="113"/>
      <c r="ACB29" s="113"/>
      <c r="ACC29" s="113"/>
      <c r="ACD29" s="113"/>
      <c r="ACE29" s="113"/>
      <c r="ACF29" s="113"/>
      <c r="ACG29" s="113"/>
      <c r="ACH29" s="113"/>
      <c r="ACI29" s="113"/>
      <c r="ACJ29" s="113"/>
      <c r="ACK29" s="113"/>
      <c r="ACL29" s="113"/>
      <c r="ACM29" s="113"/>
      <c r="ACN29" s="113"/>
      <c r="ACO29" s="113"/>
      <c r="ACP29" s="113"/>
      <c r="ACQ29" s="113"/>
      <c r="ACR29" s="113"/>
      <c r="ACS29" s="113"/>
      <c r="ACT29" s="113"/>
      <c r="ACU29" s="113"/>
      <c r="ACV29" s="113"/>
      <c r="ACW29" s="113"/>
      <c r="ACX29" s="113"/>
      <c r="ACY29" s="113"/>
      <c r="ACZ29" s="113"/>
      <c r="ADA29" s="113"/>
      <c r="ADB29" s="113"/>
      <c r="ADC29" s="113"/>
      <c r="ADD29" s="113"/>
      <c r="ADE29" s="113"/>
      <c r="ADF29" s="113"/>
      <c r="ADG29" s="113"/>
      <c r="ADH29" s="113"/>
      <c r="ADI29" s="113"/>
      <c r="ADJ29" s="113"/>
      <c r="ADK29" s="113"/>
      <c r="ADL29" s="113"/>
      <c r="ADM29" s="113"/>
      <c r="ADN29" s="113"/>
      <c r="ADO29" s="113"/>
      <c r="ADP29" s="113"/>
      <c r="ADQ29" s="113"/>
      <c r="ADR29" s="113"/>
      <c r="ADS29" s="113"/>
      <c r="ADT29" s="113"/>
      <c r="ADU29" s="113"/>
      <c r="ADV29" s="113"/>
      <c r="ADW29" s="113"/>
      <c r="ADX29" s="113"/>
      <c r="ADY29" s="113"/>
      <c r="ADZ29" s="113"/>
      <c r="AEA29" s="113"/>
      <c r="AEB29" s="113"/>
      <c r="AEC29" s="113"/>
      <c r="AED29" s="113"/>
      <c r="AEE29" s="113"/>
      <c r="AEF29" s="113"/>
      <c r="AEG29" s="113"/>
      <c r="AEH29" s="113"/>
      <c r="AEI29" s="113"/>
      <c r="AEJ29" s="113"/>
      <c r="AEK29" s="113"/>
      <c r="AEL29" s="113"/>
      <c r="AEM29" s="113"/>
      <c r="AEN29" s="113"/>
      <c r="AEO29" s="113"/>
      <c r="AEP29" s="113"/>
      <c r="AEQ29" s="113"/>
      <c r="AER29" s="113"/>
      <c r="AES29" s="113"/>
      <c r="AET29" s="113"/>
      <c r="AEU29" s="113"/>
      <c r="AEV29" s="113"/>
      <c r="AEW29" s="113"/>
      <c r="AEX29" s="113"/>
      <c r="AEY29" s="113"/>
      <c r="AEZ29" s="113"/>
      <c r="AFA29" s="113"/>
      <c r="AFB29" s="113"/>
      <c r="AFC29" s="113"/>
      <c r="AFD29" s="113"/>
      <c r="AFE29" s="113"/>
      <c r="AFF29" s="113"/>
      <c r="AFG29" s="113"/>
      <c r="AFH29" s="113"/>
      <c r="AFI29" s="113"/>
      <c r="AFJ29" s="113"/>
      <c r="AFK29" s="113"/>
      <c r="AFL29" s="113"/>
      <c r="AFM29" s="113"/>
      <c r="AFN29" s="113"/>
      <c r="AFO29" s="113"/>
      <c r="AFP29" s="113"/>
      <c r="AFQ29" s="113"/>
      <c r="AFR29" s="113"/>
      <c r="AFS29" s="113"/>
      <c r="AFT29" s="113"/>
      <c r="AFU29" s="113"/>
      <c r="AFV29" s="113"/>
      <c r="AFW29" s="113"/>
      <c r="AFX29" s="113"/>
      <c r="AFY29" s="113"/>
      <c r="AFZ29" s="113"/>
      <c r="AGA29" s="113"/>
      <c r="AGB29" s="113"/>
      <c r="AGC29" s="113"/>
      <c r="AGD29" s="113"/>
      <c r="AGE29" s="113"/>
      <c r="AGF29" s="113"/>
      <c r="AGG29" s="113"/>
      <c r="AGH29" s="113"/>
      <c r="AGI29" s="113"/>
      <c r="AGJ29" s="113"/>
      <c r="AGK29" s="113"/>
      <c r="AGL29" s="113"/>
      <c r="AGM29" s="113"/>
      <c r="AGN29" s="113"/>
      <c r="AGO29" s="113"/>
      <c r="AGP29" s="113"/>
      <c r="AGQ29" s="113"/>
      <c r="AGR29" s="113"/>
      <c r="AGS29" s="113"/>
      <c r="AGT29" s="113"/>
      <c r="AGU29" s="113"/>
      <c r="AGV29" s="113"/>
      <c r="AGW29" s="113"/>
      <c r="AGX29" s="113"/>
      <c r="AGY29" s="113"/>
      <c r="AGZ29" s="113"/>
      <c r="AHA29" s="113"/>
      <c r="AHB29" s="113"/>
      <c r="AHC29" s="113"/>
      <c r="AHD29" s="113"/>
      <c r="AHE29" s="113"/>
      <c r="AHF29" s="113"/>
      <c r="AHG29" s="113"/>
      <c r="AHH29" s="113"/>
      <c r="AHI29" s="113"/>
      <c r="AHJ29" s="113"/>
      <c r="AHK29" s="113"/>
      <c r="AHL29" s="113"/>
      <c r="AHM29" s="113"/>
      <c r="AHN29" s="113"/>
      <c r="AHO29" s="113"/>
      <c r="AHP29" s="113"/>
      <c r="AHQ29" s="113"/>
      <c r="AHR29" s="113"/>
      <c r="AHS29" s="113"/>
      <c r="AHT29" s="113"/>
      <c r="AHU29" s="113"/>
      <c r="AHV29" s="113"/>
      <c r="AHW29" s="113"/>
      <c r="AHX29" s="113"/>
      <c r="AHY29" s="113"/>
      <c r="AHZ29" s="113"/>
      <c r="AIA29" s="113"/>
      <c r="AIB29" s="113"/>
      <c r="AIC29" s="113"/>
      <c r="AID29" s="113"/>
      <c r="AIE29" s="113"/>
      <c r="AIF29" s="113"/>
      <c r="AIG29" s="113"/>
      <c r="AIH29" s="113"/>
      <c r="AII29" s="113"/>
      <c r="AIJ29" s="113"/>
      <c r="AIK29" s="113"/>
      <c r="AIL29" s="113"/>
      <c r="AIM29" s="113"/>
      <c r="AIN29" s="113"/>
      <c r="AIO29" s="113"/>
      <c r="AIP29" s="113"/>
      <c r="AIQ29" s="113"/>
      <c r="AIR29" s="113"/>
      <c r="AIS29" s="113"/>
      <c r="AIT29" s="113"/>
      <c r="AIU29" s="113"/>
      <c r="AIV29" s="113"/>
      <c r="AIW29" s="113"/>
      <c r="AIX29" s="113"/>
      <c r="AIY29" s="113"/>
      <c r="AIZ29" s="113"/>
      <c r="AJA29" s="113"/>
      <c r="AJB29" s="113"/>
      <c r="AJC29" s="113"/>
      <c r="AJD29" s="113"/>
      <c r="AJE29" s="113"/>
      <c r="AJF29" s="113"/>
      <c r="AJG29" s="113"/>
      <c r="AJH29" s="113"/>
      <c r="AJI29" s="113"/>
      <c r="AJJ29" s="113"/>
      <c r="AJK29" s="113"/>
      <c r="AJL29" s="113"/>
      <c r="AJM29" s="113"/>
      <c r="AJN29" s="113"/>
      <c r="AJO29" s="113"/>
      <c r="AJP29" s="113"/>
      <c r="AJQ29" s="113"/>
      <c r="AJR29" s="113"/>
      <c r="AJS29" s="113"/>
      <c r="AJT29" s="113"/>
      <c r="AJU29" s="113"/>
      <c r="AJV29" s="113"/>
      <c r="AJW29" s="113"/>
      <c r="AJX29" s="113"/>
      <c r="AJY29" s="113"/>
      <c r="AJZ29" s="113"/>
      <c r="AKA29" s="113"/>
      <c r="AKB29" s="113"/>
      <c r="AKC29" s="113"/>
      <c r="AKD29" s="113"/>
      <c r="AKE29" s="113"/>
      <c r="AKF29" s="113"/>
      <c r="AKG29" s="113"/>
      <c r="AKH29" s="113"/>
      <c r="AKI29" s="113"/>
      <c r="AKJ29" s="113"/>
      <c r="AKK29" s="113"/>
      <c r="AKL29" s="113"/>
      <c r="AKM29" s="113"/>
      <c r="AKN29" s="113"/>
      <c r="AKO29" s="113"/>
      <c r="AKP29" s="113"/>
      <c r="AKQ29" s="113"/>
      <c r="AKR29" s="113"/>
      <c r="AKS29" s="113"/>
      <c r="AKT29" s="113"/>
      <c r="AKU29" s="113"/>
      <c r="AKV29" s="113"/>
      <c r="AKW29" s="113"/>
      <c r="AKX29" s="113"/>
      <c r="AKY29" s="113"/>
      <c r="AKZ29" s="113"/>
      <c r="ALA29" s="113"/>
      <c r="ALB29" s="113"/>
      <c r="ALC29" s="113"/>
      <c r="ALD29" s="113"/>
      <c r="ALE29" s="113"/>
      <c r="ALF29" s="113"/>
      <c r="ALG29" s="113"/>
      <c r="ALH29" s="113"/>
      <c r="ALI29" s="113"/>
      <c r="ALJ29" s="113"/>
      <c r="ALK29" s="113"/>
      <c r="ALL29" s="113"/>
      <c r="ALM29" s="113"/>
      <c r="ALN29" s="113"/>
      <c r="ALO29" s="113"/>
      <c r="ALP29" s="113"/>
      <c r="ALQ29" s="113"/>
      <c r="ALR29" s="113"/>
      <c r="ALS29" s="113"/>
      <c r="ALT29" s="113"/>
      <c r="ALU29" s="113"/>
      <c r="ALV29" s="113"/>
      <c r="ALW29" s="113"/>
      <c r="ALX29" s="113"/>
      <c r="ALY29" s="113"/>
      <c r="ALZ29" s="113"/>
      <c r="AMA29" s="113"/>
      <c r="AMB29" s="113"/>
      <c r="AMC29" s="113"/>
      <c r="AMD29" s="113"/>
      <c r="AME29" s="113"/>
      <c r="AMF29" s="113"/>
      <c r="AMG29" s="113"/>
      <c r="AMH29" s="113"/>
      <c r="AMI29" s="113"/>
      <c r="AMJ29" s="113"/>
      <c r="AMK29" s="113"/>
      <c r="AML29" s="113"/>
      <c r="AMM29" s="113"/>
      <c r="AMN29" s="113"/>
      <c r="AMO29" s="113"/>
      <c r="AMP29" s="113"/>
      <c r="AMQ29" s="113"/>
      <c r="AMR29" s="113"/>
      <c r="AMS29" s="113"/>
      <c r="AMT29" s="113"/>
      <c r="AMU29" s="113"/>
      <c r="AMV29" s="113"/>
      <c r="AMW29" s="113"/>
      <c r="AMX29" s="113"/>
      <c r="AMY29" s="113"/>
      <c r="AMZ29" s="113"/>
      <c r="ANA29" s="113"/>
      <c r="ANB29" s="113"/>
      <c r="ANC29" s="113"/>
      <c r="AND29" s="113"/>
      <c r="ANE29" s="113"/>
      <c r="ANF29" s="113"/>
      <c r="ANG29" s="113"/>
      <c r="ANH29" s="113"/>
      <c r="ANI29" s="113"/>
      <c r="ANJ29" s="113"/>
      <c r="ANK29" s="113"/>
      <c r="ANL29" s="113"/>
      <c r="ANM29" s="113"/>
      <c r="ANN29" s="113"/>
      <c r="ANO29" s="113"/>
      <c r="ANP29" s="113"/>
      <c r="ANQ29" s="113"/>
      <c r="ANR29" s="113"/>
      <c r="ANS29" s="113"/>
      <c r="ANT29" s="113"/>
      <c r="ANU29" s="113"/>
      <c r="ANV29" s="113"/>
      <c r="ANW29" s="113"/>
      <c r="ANX29" s="113"/>
      <c r="ANY29" s="113"/>
      <c r="ANZ29" s="113"/>
      <c r="AOA29" s="113"/>
      <c r="AOB29" s="113"/>
      <c r="AOC29" s="113"/>
      <c r="AOD29" s="113"/>
      <c r="AOE29" s="113"/>
      <c r="AOF29" s="113"/>
      <c r="AOG29" s="113"/>
      <c r="AOH29" s="113"/>
      <c r="AOI29" s="113"/>
      <c r="AOJ29" s="113"/>
      <c r="AOK29" s="113"/>
      <c r="AOL29" s="113"/>
      <c r="AOM29" s="113"/>
      <c r="AON29" s="113"/>
      <c r="AOO29" s="113"/>
      <c r="AOP29" s="113"/>
      <c r="AOQ29" s="113"/>
      <c r="AOR29" s="113"/>
      <c r="AOS29" s="113"/>
      <c r="AOT29" s="113"/>
      <c r="AOU29" s="113"/>
      <c r="AOV29" s="113"/>
      <c r="AOW29" s="113"/>
      <c r="AOX29" s="113"/>
      <c r="AOY29" s="113"/>
      <c r="AOZ29" s="113"/>
      <c r="APA29" s="113"/>
      <c r="APB29" s="113"/>
      <c r="APC29" s="113"/>
      <c r="APD29" s="113"/>
      <c r="APE29" s="113"/>
      <c r="APF29" s="113"/>
      <c r="APG29" s="113"/>
      <c r="APH29" s="113"/>
      <c r="API29" s="113"/>
      <c r="APJ29" s="113"/>
      <c r="APK29" s="113"/>
      <c r="APL29" s="113"/>
      <c r="APM29" s="113"/>
      <c r="APN29" s="113"/>
      <c r="APO29" s="113"/>
      <c r="APP29" s="113"/>
      <c r="APQ29" s="113"/>
      <c r="APR29" s="113"/>
      <c r="APS29" s="113"/>
      <c r="APT29" s="113"/>
      <c r="APU29" s="113"/>
      <c r="APV29" s="113"/>
      <c r="APW29" s="113"/>
      <c r="APX29" s="113"/>
      <c r="APY29" s="113"/>
      <c r="APZ29" s="113"/>
      <c r="AQA29" s="113"/>
      <c r="AQB29" s="113"/>
      <c r="AQC29" s="113"/>
      <c r="AQD29" s="113"/>
      <c r="AQE29" s="113"/>
      <c r="AQF29" s="113"/>
      <c r="AQG29" s="113"/>
      <c r="AQH29" s="113"/>
      <c r="AQI29" s="113"/>
      <c r="AQJ29" s="113"/>
      <c r="AQK29" s="113"/>
      <c r="AQL29" s="113"/>
      <c r="AQM29" s="113"/>
      <c r="AQN29" s="113"/>
      <c r="AQO29" s="113"/>
      <c r="AQP29" s="113"/>
      <c r="AQQ29" s="113"/>
      <c r="AQR29" s="113"/>
      <c r="AQS29" s="113"/>
      <c r="AQT29" s="113"/>
      <c r="AQU29" s="113"/>
      <c r="AQV29" s="113"/>
      <c r="AQW29" s="113"/>
      <c r="AQX29" s="113"/>
      <c r="AQY29" s="113"/>
      <c r="AQZ29" s="113"/>
      <c r="ARA29" s="113"/>
      <c r="ARB29" s="113"/>
      <c r="ARC29" s="113"/>
      <c r="ARD29" s="113"/>
      <c r="ARE29" s="113"/>
      <c r="ARF29" s="113"/>
      <c r="ARG29" s="113"/>
      <c r="ARH29" s="113"/>
      <c r="ARI29" s="113"/>
      <c r="ARJ29" s="113"/>
      <c r="ARK29" s="113"/>
      <c r="ARL29" s="113"/>
      <c r="ARM29" s="113"/>
      <c r="ARN29" s="113"/>
      <c r="ARO29" s="113"/>
      <c r="ARP29" s="113"/>
      <c r="ARQ29" s="113"/>
      <c r="ARR29" s="113"/>
      <c r="ARS29" s="113"/>
      <c r="ART29" s="113"/>
      <c r="ARU29" s="113"/>
      <c r="ARV29" s="113"/>
      <c r="ARW29" s="113"/>
      <c r="ARX29" s="113"/>
      <c r="ARY29" s="113"/>
      <c r="ARZ29" s="113"/>
      <c r="ASA29" s="113"/>
      <c r="ASB29" s="113"/>
      <c r="ASC29" s="113"/>
      <c r="ASD29" s="113"/>
      <c r="ASE29" s="113"/>
      <c r="ASF29" s="113"/>
      <c r="ASG29" s="113"/>
      <c r="ASH29" s="113"/>
      <c r="ASI29" s="113"/>
      <c r="ASJ29" s="113"/>
      <c r="ASK29" s="113"/>
      <c r="ASL29" s="113"/>
      <c r="ASM29" s="113"/>
      <c r="ASN29" s="113"/>
      <c r="ASO29" s="113"/>
      <c r="ASP29" s="113"/>
      <c r="ASQ29" s="113"/>
      <c r="ASR29" s="113"/>
      <c r="ASS29" s="113"/>
      <c r="AST29" s="113"/>
      <c r="ASU29" s="113"/>
      <c r="ASV29" s="113"/>
      <c r="ASW29" s="113"/>
      <c r="ASX29" s="113"/>
      <c r="ASY29" s="113"/>
      <c r="ASZ29" s="113"/>
      <c r="ATA29" s="113"/>
      <c r="ATB29" s="113"/>
      <c r="ATC29" s="113"/>
      <c r="ATD29" s="113"/>
      <c r="ATE29" s="113"/>
      <c r="ATF29" s="113"/>
      <c r="ATG29" s="113"/>
      <c r="ATH29" s="113"/>
      <c r="ATI29" s="113"/>
      <c r="ATJ29" s="113"/>
      <c r="ATK29" s="113"/>
      <c r="ATL29" s="113"/>
      <c r="ATM29" s="113"/>
      <c r="ATN29" s="113"/>
      <c r="ATO29" s="113"/>
      <c r="ATP29" s="113"/>
      <c r="ATQ29" s="113"/>
      <c r="ATR29" s="113"/>
      <c r="ATS29" s="113"/>
      <c r="ATT29" s="113"/>
      <c r="ATU29" s="113"/>
      <c r="ATV29" s="113"/>
      <c r="ATW29" s="113"/>
      <c r="ATX29" s="113"/>
      <c r="ATY29" s="113"/>
      <c r="ATZ29" s="113"/>
      <c r="AUA29" s="113"/>
      <c r="AUB29" s="113"/>
      <c r="AUC29" s="113"/>
      <c r="AUD29" s="113"/>
      <c r="AUE29" s="113"/>
      <c r="AUF29" s="113"/>
      <c r="AUG29" s="113"/>
      <c r="AUH29" s="113"/>
      <c r="AUI29" s="113"/>
      <c r="AUJ29" s="113"/>
      <c r="AUK29" s="113"/>
      <c r="AUL29" s="113"/>
      <c r="AUM29" s="113"/>
      <c r="AUN29" s="113"/>
      <c r="AUO29" s="113"/>
      <c r="AUP29" s="113"/>
      <c r="AUQ29" s="113"/>
      <c r="AUR29" s="113"/>
      <c r="AUS29" s="113"/>
      <c r="AUT29" s="113"/>
      <c r="AUU29" s="113"/>
      <c r="AUV29" s="113"/>
      <c r="AUW29" s="113"/>
      <c r="AUX29" s="113"/>
      <c r="AUY29" s="113"/>
      <c r="AUZ29" s="113"/>
      <c r="AVA29" s="113"/>
      <c r="AVB29" s="113"/>
      <c r="AVC29" s="113"/>
      <c r="AVD29" s="113"/>
      <c r="AVE29" s="113"/>
      <c r="AVF29" s="113"/>
      <c r="AVG29" s="113"/>
      <c r="AVH29" s="113"/>
      <c r="AVI29" s="113"/>
      <c r="AVJ29" s="113"/>
      <c r="AVK29" s="113"/>
      <c r="AVL29" s="113"/>
      <c r="AVM29" s="113"/>
      <c r="AVN29" s="113"/>
      <c r="AVO29" s="113"/>
      <c r="AVP29" s="113"/>
      <c r="AVQ29" s="113"/>
      <c r="AVR29" s="113"/>
      <c r="AVS29" s="113"/>
      <c r="AVT29" s="113"/>
      <c r="AVU29" s="113"/>
      <c r="AVV29" s="113"/>
      <c r="AVW29" s="113"/>
      <c r="AVX29" s="113"/>
      <c r="AVY29" s="113"/>
      <c r="AVZ29" s="113"/>
      <c r="AWA29" s="113"/>
      <c r="AWB29" s="113"/>
      <c r="AWC29" s="113"/>
      <c r="AWD29" s="113"/>
      <c r="AWE29" s="113"/>
      <c r="AWF29" s="113"/>
      <c r="AWG29" s="113"/>
      <c r="AWH29" s="113"/>
      <c r="AWI29" s="113"/>
      <c r="AWJ29" s="113"/>
      <c r="AWK29" s="113"/>
      <c r="AWL29" s="113"/>
      <c r="AWM29" s="113"/>
      <c r="AWN29" s="113"/>
      <c r="AWO29" s="113"/>
      <c r="AWP29" s="113"/>
      <c r="AWQ29" s="113"/>
      <c r="AWR29" s="113"/>
      <c r="AWS29" s="113"/>
      <c r="AWT29" s="113"/>
      <c r="AWU29" s="113"/>
      <c r="AWV29" s="113"/>
      <c r="AWW29" s="113"/>
      <c r="AWX29" s="113"/>
      <c r="AWY29" s="113"/>
      <c r="AWZ29" s="113"/>
      <c r="AXA29" s="113"/>
      <c r="AXB29" s="113"/>
      <c r="AXC29" s="113"/>
      <c r="AXD29" s="113"/>
      <c r="AXE29" s="113"/>
      <c r="AXF29" s="113"/>
      <c r="AXG29" s="113"/>
      <c r="AXH29" s="113"/>
      <c r="AXI29" s="113"/>
      <c r="AXJ29" s="113"/>
      <c r="AXK29" s="113"/>
      <c r="AXL29" s="113"/>
      <c r="AXM29" s="113"/>
      <c r="AXN29" s="113"/>
      <c r="AXO29" s="113"/>
      <c r="AXP29" s="113"/>
      <c r="AXQ29" s="113"/>
      <c r="AXR29" s="113"/>
      <c r="AXS29" s="113"/>
      <c r="AXT29" s="113"/>
      <c r="AXU29" s="113"/>
      <c r="AXV29" s="113"/>
      <c r="AXW29" s="113"/>
      <c r="AXX29" s="113"/>
      <c r="AXY29" s="113"/>
      <c r="AXZ29" s="113"/>
      <c r="AYA29" s="113"/>
      <c r="AYB29" s="113"/>
      <c r="AYC29" s="113"/>
      <c r="AYD29" s="113"/>
      <c r="AYE29" s="113"/>
      <c r="AYF29" s="113"/>
      <c r="AYG29" s="113"/>
      <c r="AYH29" s="113"/>
      <c r="AYI29" s="113"/>
      <c r="AYJ29" s="113"/>
      <c r="AYK29" s="113"/>
      <c r="AYL29" s="113"/>
      <c r="AYM29" s="113"/>
      <c r="AYN29" s="113"/>
      <c r="AYO29" s="113"/>
      <c r="AYP29" s="113"/>
      <c r="AYQ29" s="113"/>
      <c r="AYR29" s="113"/>
      <c r="AYS29" s="113"/>
      <c r="AYT29" s="113"/>
      <c r="AYU29" s="113"/>
      <c r="AYV29" s="113"/>
      <c r="AYW29" s="113"/>
      <c r="AYX29" s="113"/>
      <c r="AYY29" s="113"/>
      <c r="AYZ29" s="113"/>
      <c r="AZA29" s="113"/>
      <c r="AZB29" s="113"/>
      <c r="AZC29" s="113"/>
      <c r="AZD29" s="113"/>
      <c r="AZE29" s="113"/>
      <c r="AZF29" s="113"/>
      <c r="AZG29" s="113"/>
      <c r="AZH29" s="113"/>
      <c r="AZI29" s="113"/>
      <c r="AZJ29" s="113"/>
      <c r="AZK29" s="113"/>
      <c r="AZL29" s="113"/>
      <c r="AZM29" s="113"/>
      <c r="AZN29" s="113"/>
      <c r="AZO29" s="113"/>
      <c r="AZP29" s="113"/>
      <c r="AZQ29" s="113"/>
      <c r="AZR29" s="113"/>
      <c r="AZS29" s="113"/>
      <c r="AZT29" s="113"/>
      <c r="AZU29" s="113"/>
      <c r="AZV29" s="113"/>
      <c r="AZW29" s="113"/>
      <c r="AZX29" s="113"/>
      <c r="AZY29" s="113"/>
      <c r="AZZ29" s="113"/>
      <c r="BAA29" s="113"/>
      <c r="BAB29" s="113"/>
      <c r="BAC29" s="113"/>
      <c r="BAD29" s="113"/>
      <c r="BAE29" s="113"/>
      <c r="BAF29" s="113"/>
      <c r="BAG29" s="113"/>
      <c r="BAH29" s="113"/>
      <c r="BAI29" s="113"/>
      <c r="BAJ29" s="113"/>
      <c r="BAK29" s="113"/>
      <c r="BAL29" s="113"/>
      <c r="BAM29" s="113"/>
      <c r="BAN29" s="113"/>
      <c r="BAO29" s="113"/>
      <c r="BAP29" s="113"/>
      <c r="BAQ29" s="113"/>
      <c r="BAR29" s="113"/>
      <c r="BAS29" s="113"/>
      <c r="BAT29" s="113"/>
      <c r="BAU29" s="113"/>
      <c r="BAV29" s="113"/>
      <c r="BAW29" s="113"/>
      <c r="BAX29" s="113"/>
      <c r="BAY29" s="113"/>
      <c r="BAZ29" s="113"/>
      <c r="BBA29" s="113"/>
      <c r="BBB29" s="113"/>
      <c r="BBC29" s="113"/>
      <c r="BBD29" s="113"/>
      <c r="BBE29" s="113"/>
      <c r="BBF29" s="113"/>
      <c r="BBG29" s="113"/>
      <c r="BBH29" s="113"/>
      <c r="BBI29" s="113"/>
      <c r="BBJ29" s="113"/>
      <c r="BBK29" s="113"/>
      <c r="BBL29" s="113"/>
      <c r="BBM29" s="113"/>
      <c r="BBN29" s="113"/>
      <c r="BBO29" s="113"/>
      <c r="BBP29" s="113"/>
      <c r="BBQ29" s="113"/>
      <c r="BBR29" s="113"/>
      <c r="BBS29" s="113"/>
      <c r="BBT29" s="113"/>
      <c r="BBU29" s="113"/>
      <c r="BBV29" s="113"/>
      <c r="BBW29" s="113"/>
      <c r="BBX29" s="113"/>
      <c r="BBY29" s="113"/>
      <c r="BBZ29" s="113"/>
      <c r="BCA29" s="113"/>
      <c r="BCB29" s="113"/>
      <c r="BCC29" s="113"/>
      <c r="BCD29" s="113"/>
      <c r="BCE29" s="113"/>
      <c r="BCF29" s="113"/>
      <c r="BCG29" s="113"/>
      <c r="BCH29" s="113"/>
      <c r="BCI29" s="113"/>
      <c r="BCJ29" s="113"/>
      <c r="BCK29" s="113"/>
      <c r="BCL29" s="113"/>
      <c r="BCM29" s="113"/>
      <c r="BCN29" s="113"/>
      <c r="BCO29" s="113"/>
      <c r="BCP29" s="113"/>
      <c r="BCQ29" s="113"/>
      <c r="BCR29" s="113"/>
      <c r="BCS29" s="113"/>
      <c r="BCT29" s="113"/>
      <c r="BCU29" s="113"/>
      <c r="BCV29" s="113"/>
      <c r="BCW29" s="113"/>
      <c r="BCX29" s="113"/>
      <c r="BCY29" s="113"/>
      <c r="BCZ29" s="113"/>
      <c r="BDA29" s="113"/>
      <c r="BDB29" s="113"/>
      <c r="BDC29" s="113"/>
      <c r="BDD29" s="113"/>
      <c r="BDE29" s="113"/>
      <c r="BDF29" s="113"/>
      <c r="BDG29" s="113"/>
      <c r="BDH29" s="113"/>
      <c r="BDI29" s="113"/>
      <c r="BDJ29" s="113"/>
      <c r="BDK29" s="113"/>
      <c r="BDL29" s="113"/>
      <c r="BDM29" s="113"/>
      <c r="BDN29" s="113"/>
      <c r="BDO29" s="113"/>
      <c r="BDP29" s="113"/>
      <c r="BDQ29" s="113"/>
      <c r="BDR29" s="113"/>
      <c r="BDS29" s="113"/>
      <c r="BDT29" s="113"/>
      <c r="BDU29" s="113"/>
      <c r="BDV29" s="113"/>
      <c r="BDW29" s="113"/>
      <c r="BDX29" s="113"/>
      <c r="BDY29" s="113"/>
      <c r="BDZ29" s="113"/>
      <c r="BEA29" s="113"/>
      <c r="BEB29" s="113"/>
      <c r="BEC29" s="113"/>
      <c r="BED29" s="113"/>
      <c r="BEE29" s="113"/>
      <c r="BEF29" s="113"/>
      <c r="BEG29" s="113"/>
      <c r="BEH29" s="113"/>
      <c r="BEI29" s="113"/>
      <c r="BEJ29" s="113"/>
      <c r="BEK29" s="113"/>
      <c r="BEL29" s="113"/>
      <c r="BEM29" s="113"/>
      <c r="BEN29" s="113"/>
      <c r="BEO29" s="113"/>
      <c r="BEP29" s="113"/>
      <c r="BEQ29" s="113"/>
      <c r="BER29" s="113"/>
      <c r="BES29" s="113"/>
      <c r="BET29" s="113"/>
      <c r="BEU29" s="113"/>
      <c r="BEV29" s="113"/>
      <c r="BEW29" s="113"/>
      <c r="BEX29" s="113"/>
      <c r="BEY29" s="113"/>
      <c r="BEZ29" s="113"/>
      <c r="BFA29" s="113"/>
      <c r="BFB29" s="113"/>
      <c r="BFC29" s="113"/>
      <c r="BFD29" s="113"/>
      <c r="BFE29" s="113"/>
      <c r="BFF29" s="113"/>
      <c r="BFG29" s="113"/>
      <c r="BFH29" s="113"/>
      <c r="BFI29" s="113"/>
      <c r="BFJ29" s="113"/>
      <c r="BFK29" s="113"/>
      <c r="BFL29" s="113"/>
      <c r="BFM29" s="113"/>
      <c r="BFN29" s="113"/>
      <c r="BFO29" s="113"/>
      <c r="BFP29" s="113"/>
      <c r="BFQ29" s="113"/>
      <c r="BFR29" s="113"/>
      <c r="BFS29" s="113"/>
      <c r="BFT29" s="113"/>
      <c r="BFU29" s="113"/>
      <c r="BFV29" s="113"/>
      <c r="BFW29" s="113"/>
      <c r="BFX29" s="113"/>
      <c r="BFY29" s="113"/>
      <c r="BFZ29" s="113"/>
      <c r="BGA29" s="113"/>
      <c r="BGB29" s="113"/>
      <c r="BGC29" s="113"/>
      <c r="BGD29" s="113"/>
      <c r="BGE29" s="113"/>
      <c r="BGF29" s="113"/>
      <c r="BGG29" s="113"/>
      <c r="BGH29" s="113"/>
      <c r="BGI29" s="113"/>
      <c r="BGJ29" s="113"/>
      <c r="BGK29" s="113"/>
      <c r="BGL29" s="113"/>
      <c r="BGM29" s="113"/>
      <c r="BGN29" s="113"/>
      <c r="BGO29" s="113"/>
      <c r="BGP29" s="113"/>
      <c r="BGQ29" s="113"/>
      <c r="BGR29" s="113"/>
      <c r="BGS29" s="113"/>
      <c r="BGT29" s="113"/>
      <c r="BGU29" s="113"/>
      <c r="BGV29" s="113"/>
      <c r="BGW29" s="113"/>
      <c r="BGX29" s="113"/>
      <c r="BGY29" s="113"/>
      <c r="BGZ29" s="113"/>
      <c r="BHA29" s="113"/>
      <c r="BHB29" s="113"/>
      <c r="BHC29" s="113"/>
      <c r="BHD29" s="113"/>
      <c r="BHE29" s="113"/>
      <c r="BHF29" s="113"/>
      <c r="BHG29" s="113"/>
      <c r="BHH29" s="113"/>
      <c r="BHI29" s="113"/>
      <c r="BHJ29" s="113"/>
      <c r="BHK29" s="113"/>
      <c r="BHL29" s="113"/>
      <c r="BHM29" s="113"/>
      <c r="BHN29" s="113"/>
      <c r="BHO29" s="113"/>
      <c r="BHP29" s="113"/>
      <c r="BHQ29" s="113"/>
      <c r="BHR29" s="113"/>
      <c r="BHS29" s="113"/>
      <c r="BHT29" s="113"/>
      <c r="BHU29" s="113"/>
      <c r="BHV29" s="113"/>
      <c r="BHW29" s="113"/>
      <c r="BHX29" s="113"/>
      <c r="BHY29" s="113"/>
      <c r="BHZ29" s="113"/>
      <c r="BIA29" s="113"/>
      <c r="BIB29" s="113"/>
      <c r="BIC29" s="113"/>
      <c r="BID29" s="113"/>
      <c r="BIE29" s="113"/>
      <c r="BIF29" s="113"/>
      <c r="BIG29" s="113"/>
      <c r="BIH29" s="113"/>
      <c r="BII29" s="113"/>
      <c r="BIJ29" s="113"/>
      <c r="BIK29" s="113"/>
      <c r="BIL29" s="113"/>
      <c r="BIM29" s="113"/>
      <c r="BIN29" s="113"/>
      <c r="BIO29" s="113"/>
      <c r="BIP29" s="113"/>
      <c r="BIQ29" s="113"/>
      <c r="BIR29" s="113"/>
      <c r="BIS29" s="113"/>
      <c r="BIT29" s="113"/>
      <c r="BIU29" s="113"/>
      <c r="BIV29" s="113"/>
      <c r="BIW29" s="113"/>
      <c r="BIX29" s="113"/>
      <c r="BIY29" s="113"/>
      <c r="BIZ29" s="113"/>
      <c r="BJA29" s="113"/>
      <c r="BJB29" s="113"/>
      <c r="BJC29" s="113"/>
      <c r="BJD29" s="113"/>
      <c r="BJE29" s="113"/>
      <c r="BJF29" s="113"/>
      <c r="BJG29" s="113"/>
      <c r="BJH29" s="113"/>
      <c r="BJI29" s="113"/>
      <c r="BJJ29" s="113"/>
      <c r="BJK29" s="113"/>
      <c r="BJL29" s="113"/>
      <c r="BJM29" s="113"/>
      <c r="BJN29" s="113"/>
      <c r="BJO29" s="113"/>
      <c r="BJP29" s="113"/>
      <c r="BJQ29" s="113"/>
      <c r="BJR29" s="113"/>
      <c r="BJS29" s="113"/>
      <c r="BJT29" s="113"/>
      <c r="BJU29" s="113"/>
      <c r="BJV29" s="113"/>
      <c r="BJW29" s="113"/>
      <c r="BJX29" s="113"/>
      <c r="BJY29" s="113"/>
      <c r="BJZ29" s="113"/>
      <c r="BKA29" s="113"/>
      <c r="BKB29" s="113"/>
      <c r="BKC29" s="113"/>
      <c r="BKD29" s="113"/>
      <c r="BKE29" s="113"/>
      <c r="BKF29" s="113"/>
      <c r="BKG29" s="113"/>
      <c r="BKH29" s="113"/>
      <c r="BKI29" s="113"/>
      <c r="BKJ29" s="113"/>
      <c r="BKK29" s="113"/>
      <c r="BKL29" s="113"/>
      <c r="BKM29" s="113"/>
      <c r="BKN29" s="113"/>
      <c r="BKO29" s="113"/>
      <c r="BKP29" s="113"/>
      <c r="BKQ29" s="113"/>
      <c r="BKR29" s="113"/>
      <c r="BKS29" s="113"/>
      <c r="BKT29" s="113"/>
      <c r="BKU29" s="113"/>
      <c r="BKV29" s="113"/>
      <c r="BKW29" s="113"/>
      <c r="BKX29" s="113"/>
      <c r="BKY29" s="113"/>
      <c r="BKZ29" s="113"/>
      <c r="BLA29" s="113"/>
      <c r="BLB29" s="113"/>
      <c r="BLC29" s="113"/>
      <c r="BLD29" s="113"/>
      <c r="BLE29" s="113"/>
      <c r="BLF29" s="113"/>
      <c r="BLG29" s="113"/>
      <c r="BLH29" s="113"/>
      <c r="BLI29" s="113"/>
      <c r="BLJ29" s="113"/>
      <c r="BLK29" s="113"/>
      <c r="BLL29" s="113"/>
      <c r="BLM29" s="113"/>
      <c r="BLN29" s="113"/>
      <c r="BLO29" s="113"/>
      <c r="BLP29" s="114"/>
    </row>
    <row r="30" spans="1:1680" s="115" customFormat="1" ht="56.25" customHeight="1">
      <c r="A30" s="380"/>
      <c r="B30" s="383"/>
      <c r="C30" s="386"/>
      <c r="D30" s="112" t="s">
        <v>269</v>
      </c>
      <c r="E30" s="117">
        <v>0</v>
      </c>
      <c r="F30" s="117">
        <v>0</v>
      </c>
      <c r="G30" s="108">
        <v>0</v>
      </c>
      <c r="H30" s="369"/>
      <c r="I30" s="369"/>
      <c r="J30" s="369"/>
      <c r="K30" s="366"/>
      <c r="L30" s="398"/>
      <c r="M30" s="371"/>
      <c r="N30" s="379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  <c r="IW30" s="113"/>
      <c r="IX30" s="113"/>
      <c r="IY30" s="113"/>
      <c r="IZ30" s="113"/>
      <c r="JA30" s="113"/>
      <c r="JB30" s="113"/>
      <c r="JC30" s="113"/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/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/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/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/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113"/>
      <c r="MU30" s="113"/>
      <c r="MV30" s="113"/>
      <c r="MW30" s="113"/>
      <c r="MX30" s="113"/>
      <c r="MY30" s="113"/>
      <c r="MZ30" s="113"/>
      <c r="NA30" s="113"/>
      <c r="NB30" s="113"/>
      <c r="NC30" s="113"/>
      <c r="ND30" s="113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3"/>
      <c r="NX30" s="113"/>
      <c r="NY30" s="113"/>
      <c r="NZ30" s="113"/>
      <c r="OA30" s="113"/>
      <c r="OB30" s="113"/>
      <c r="OC30" s="113"/>
      <c r="OD30" s="113"/>
      <c r="OE30" s="113"/>
      <c r="OF30" s="113"/>
      <c r="OG30" s="113"/>
      <c r="OH30" s="113"/>
      <c r="OI30" s="113"/>
      <c r="OJ30" s="113"/>
      <c r="OK30" s="113"/>
      <c r="OL30" s="113"/>
      <c r="OM30" s="113"/>
      <c r="ON30" s="113"/>
      <c r="OO30" s="113"/>
      <c r="OP30" s="113"/>
      <c r="OQ30" s="113"/>
      <c r="OR30" s="113"/>
      <c r="OS30" s="113"/>
      <c r="OT30" s="113"/>
      <c r="OU30" s="113"/>
      <c r="OV30" s="113"/>
      <c r="OW30" s="113"/>
      <c r="OX30" s="113"/>
      <c r="OY30" s="113"/>
      <c r="OZ30" s="113"/>
      <c r="PA30" s="113"/>
      <c r="PB30" s="113"/>
      <c r="PC30" s="113"/>
      <c r="PD30" s="113"/>
      <c r="PE30" s="113"/>
      <c r="PF30" s="113"/>
      <c r="PG30" s="113"/>
      <c r="PH30" s="113"/>
      <c r="PI30" s="113"/>
      <c r="PJ30" s="113"/>
      <c r="PK30" s="113"/>
      <c r="PL30" s="113"/>
      <c r="PM30" s="113"/>
      <c r="PN30" s="113"/>
      <c r="PO30" s="113"/>
      <c r="PP30" s="113"/>
      <c r="PQ30" s="113"/>
      <c r="PR30" s="113"/>
      <c r="PS30" s="113"/>
      <c r="PT30" s="113"/>
      <c r="PU30" s="113"/>
      <c r="PV30" s="113"/>
      <c r="PW30" s="113"/>
      <c r="PX30" s="113"/>
      <c r="PY30" s="113"/>
      <c r="PZ30" s="113"/>
      <c r="QA30" s="113"/>
      <c r="QB30" s="113"/>
      <c r="QC30" s="113"/>
      <c r="QD30" s="113"/>
      <c r="QE30" s="113"/>
      <c r="QF30" s="113"/>
      <c r="QG30" s="113"/>
      <c r="QH30" s="113"/>
      <c r="QI30" s="113"/>
      <c r="QJ30" s="113"/>
      <c r="QK30" s="113"/>
      <c r="QL30" s="113"/>
      <c r="QM30" s="113"/>
      <c r="QN30" s="113"/>
      <c r="QO30" s="113"/>
      <c r="QP30" s="113"/>
      <c r="QQ30" s="113"/>
      <c r="QR30" s="113"/>
      <c r="QS30" s="113"/>
      <c r="QT30" s="113"/>
      <c r="QU30" s="113"/>
      <c r="QV30" s="113"/>
      <c r="QW30" s="113"/>
      <c r="QX30" s="113"/>
      <c r="QY30" s="113"/>
      <c r="QZ30" s="113"/>
      <c r="RA30" s="113"/>
      <c r="RB30" s="113"/>
      <c r="RC30" s="113"/>
      <c r="RD30" s="113"/>
      <c r="RE30" s="113"/>
      <c r="RF30" s="113"/>
      <c r="RG30" s="113"/>
      <c r="RH30" s="113"/>
      <c r="RI30" s="113"/>
      <c r="RJ30" s="113"/>
      <c r="RK30" s="113"/>
      <c r="RL30" s="113"/>
      <c r="RM30" s="113"/>
      <c r="RN30" s="113"/>
      <c r="RO30" s="113"/>
      <c r="RP30" s="113"/>
      <c r="RQ30" s="113"/>
      <c r="RR30" s="113"/>
      <c r="RS30" s="113"/>
      <c r="RT30" s="113"/>
      <c r="RU30" s="113"/>
      <c r="RV30" s="113"/>
      <c r="RW30" s="113"/>
      <c r="RX30" s="113"/>
      <c r="RY30" s="113"/>
      <c r="RZ30" s="113"/>
      <c r="SA30" s="113"/>
      <c r="SB30" s="113"/>
      <c r="SC30" s="113"/>
      <c r="SD30" s="113"/>
      <c r="SE30" s="113"/>
      <c r="SF30" s="113"/>
      <c r="SG30" s="113"/>
      <c r="SH30" s="113"/>
      <c r="SI30" s="113"/>
      <c r="SJ30" s="113"/>
      <c r="SK30" s="113"/>
      <c r="SL30" s="113"/>
      <c r="SM30" s="113"/>
      <c r="SN30" s="113"/>
      <c r="SO30" s="113"/>
      <c r="SP30" s="113"/>
      <c r="SQ30" s="113"/>
      <c r="SR30" s="113"/>
      <c r="SS30" s="113"/>
      <c r="ST30" s="113"/>
      <c r="SU30" s="113"/>
      <c r="SV30" s="113"/>
      <c r="SW30" s="113"/>
      <c r="SX30" s="113"/>
      <c r="SY30" s="113"/>
      <c r="SZ30" s="113"/>
      <c r="TA30" s="113"/>
      <c r="TB30" s="113"/>
      <c r="TC30" s="113"/>
      <c r="TD30" s="113"/>
      <c r="TE30" s="113"/>
      <c r="TF30" s="113"/>
      <c r="TG30" s="113"/>
      <c r="TH30" s="113"/>
      <c r="TI30" s="113"/>
      <c r="TJ30" s="113"/>
      <c r="TK30" s="113"/>
      <c r="TL30" s="113"/>
      <c r="TM30" s="113"/>
      <c r="TN30" s="113"/>
      <c r="TO30" s="113"/>
      <c r="TP30" s="113"/>
      <c r="TQ30" s="113"/>
      <c r="TR30" s="113"/>
      <c r="TS30" s="113"/>
      <c r="TT30" s="113"/>
      <c r="TU30" s="113"/>
      <c r="TV30" s="113"/>
      <c r="TW30" s="113"/>
      <c r="TX30" s="113"/>
      <c r="TY30" s="113"/>
      <c r="TZ30" s="113"/>
      <c r="UA30" s="113"/>
      <c r="UB30" s="113"/>
      <c r="UC30" s="113"/>
      <c r="UD30" s="113"/>
      <c r="UE30" s="113"/>
      <c r="UF30" s="113"/>
      <c r="UG30" s="113"/>
      <c r="UH30" s="113"/>
      <c r="UI30" s="113"/>
      <c r="UJ30" s="113"/>
      <c r="UK30" s="113"/>
      <c r="UL30" s="113"/>
      <c r="UM30" s="113"/>
      <c r="UN30" s="113"/>
      <c r="UO30" s="113"/>
      <c r="UP30" s="113"/>
      <c r="UQ30" s="113"/>
      <c r="UR30" s="113"/>
      <c r="US30" s="113"/>
      <c r="UT30" s="113"/>
      <c r="UU30" s="113"/>
      <c r="UV30" s="113"/>
      <c r="UW30" s="113"/>
      <c r="UX30" s="113"/>
      <c r="UY30" s="113"/>
      <c r="UZ30" s="113"/>
      <c r="VA30" s="113"/>
      <c r="VB30" s="113"/>
      <c r="VC30" s="113"/>
      <c r="VD30" s="113"/>
      <c r="VE30" s="113"/>
      <c r="VF30" s="113"/>
      <c r="VG30" s="113"/>
      <c r="VH30" s="113"/>
      <c r="VI30" s="113"/>
      <c r="VJ30" s="113"/>
      <c r="VK30" s="113"/>
      <c r="VL30" s="113"/>
      <c r="VM30" s="113"/>
      <c r="VN30" s="113"/>
      <c r="VO30" s="113"/>
      <c r="VP30" s="113"/>
      <c r="VQ30" s="113"/>
      <c r="VR30" s="113"/>
      <c r="VS30" s="113"/>
      <c r="VT30" s="113"/>
      <c r="VU30" s="113"/>
      <c r="VV30" s="113"/>
      <c r="VW30" s="113"/>
      <c r="VX30" s="113"/>
      <c r="VY30" s="113"/>
      <c r="VZ30" s="113"/>
      <c r="WA30" s="113"/>
      <c r="WB30" s="113"/>
      <c r="WC30" s="113"/>
      <c r="WD30" s="113"/>
      <c r="WE30" s="113"/>
      <c r="WF30" s="113"/>
      <c r="WG30" s="113"/>
      <c r="WH30" s="113"/>
      <c r="WI30" s="113"/>
      <c r="WJ30" s="113"/>
      <c r="WK30" s="113"/>
      <c r="WL30" s="113"/>
      <c r="WM30" s="113"/>
      <c r="WN30" s="113"/>
      <c r="WO30" s="113"/>
      <c r="WP30" s="113"/>
      <c r="WQ30" s="113"/>
      <c r="WR30" s="113"/>
      <c r="WS30" s="113"/>
      <c r="WT30" s="113"/>
      <c r="WU30" s="113"/>
      <c r="WV30" s="113"/>
      <c r="WW30" s="113"/>
      <c r="WX30" s="113"/>
      <c r="WY30" s="113"/>
      <c r="WZ30" s="113"/>
      <c r="XA30" s="113"/>
      <c r="XB30" s="113"/>
      <c r="XC30" s="113"/>
      <c r="XD30" s="113"/>
      <c r="XE30" s="113"/>
      <c r="XF30" s="113"/>
      <c r="XG30" s="113"/>
      <c r="XH30" s="113"/>
      <c r="XI30" s="113"/>
      <c r="XJ30" s="113"/>
      <c r="XK30" s="113"/>
      <c r="XL30" s="113"/>
      <c r="XM30" s="113"/>
      <c r="XN30" s="113"/>
      <c r="XO30" s="113"/>
      <c r="XP30" s="113"/>
      <c r="XQ30" s="113"/>
      <c r="XR30" s="113"/>
      <c r="XS30" s="113"/>
      <c r="XT30" s="113"/>
      <c r="XU30" s="113"/>
      <c r="XV30" s="113"/>
      <c r="XW30" s="113"/>
      <c r="XX30" s="113"/>
      <c r="XY30" s="113"/>
      <c r="XZ30" s="113"/>
      <c r="YA30" s="113"/>
      <c r="YB30" s="113"/>
      <c r="YC30" s="113"/>
      <c r="YD30" s="113"/>
      <c r="YE30" s="113"/>
      <c r="YF30" s="113"/>
      <c r="YG30" s="113"/>
      <c r="YH30" s="113"/>
      <c r="YI30" s="113"/>
      <c r="YJ30" s="113"/>
      <c r="YK30" s="113"/>
      <c r="YL30" s="113"/>
      <c r="YM30" s="113"/>
      <c r="YN30" s="113"/>
      <c r="YO30" s="113"/>
      <c r="YP30" s="113"/>
      <c r="YQ30" s="113"/>
      <c r="YR30" s="113"/>
      <c r="YS30" s="113"/>
      <c r="YT30" s="113"/>
      <c r="YU30" s="113"/>
      <c r="YV30" s="113"/>
      <c r="YW30" s="113"/>
      <c r="YX30" s="113"/>
      <c r="YY30" s="113"/>
      <c r="YZ30" s="113"/>
      <c r="ZA30" s="113"/>
      <c r="ZB30" s="113"/>
      <c r="ZC30" s="113"/>
      <c r="ZD30" s="113"/>
      <c r="ZE30" s="113"/>
      <c r="ZF30" s="113"/>
      <c r="ZG30" s="113"/>
      <c r="ZH30" s="113"/>
      <c r="ZI30" s="113"/>
      <c r="ZJ30" s="113"/>
      <c r="ZK30" s="113"/>
      <c r="ZL30" s="113"/>
      <c r="ZM30" s="113"/>
      <c r="ZN30" s="113"/>
      <c r="ZO30" s="113"/>
      <c r="ZP30" s="113"/>
      <c r="ZQ30" s="113"/>
      <c r="ZR30" s="113"/>
      <c r="ZS30" s="113"/>
      <c r="ZT30" s="113"/>
      <c r="ZU30" s="113"/>
      <c r="ZV30" s="113"/>
      <c r="ZW30" s="113"/>
      <c r="ZX30" s="113"/>
      <c r="ZY30" s="113"/>
      <c r="ZZ30" s="113"/>
      <c r="AAA30" s="113"/>
      <c r="AAB30" s="113"/>
      <c r="AAC30" s="113"/>
      <c r="AAD30" s="113"/>
      <c r="AAE30" s="113"/>
      <c r="AAF30" s="113"/>
      <c r="AAG30" s="113"/>
      <c r="AAH30" s="113"/>
      <c r="AAI30" s="113"/>
      <c r="AAJ30" s="113"/>
      <c r="AAK30" s="113"/>
      <c r="AAL30" s="113"/>
      <c r="AAM30" s="113"/>
      <c r="AAN30" s="113"/>
      <c r="AAO30" s="113"/>
      <c r="AAP30" s="113"/>
      <c r="AAQ30" s="113"/>
      <c r="AAR30" s="113"/>
      <c r="AAS30" s="113"/>
      <c r="AAT30" s="113"/>
      <c r="AAU30" s="113"/>
      <c r="AAV30" s="113"/>
      <c r="AAW30" s="113"/>
      <c r="AAX30" s="113"/>
      <c r="AAY30" s="113"/>
      <c r="AAZ30" s="113"/>
      <c r="ABA30" s="113"/>
      <c r="ABB30" s="113"/>
      <c r="ABC30" s="113"/>
      <c r="ABD30" s="113"/>
      <c r="ABE30" s="113"/>
      <c r="ABF30" s="113"/>
      <c r="ABG30" s="113"/>
      <c r="ABH30" s="113"/>
      <c r="ABI30" s="113"/>
      <c r="ABJ30" s="113"/>
      <c r="ABK30" s="113"/>
      <c r="ABL30" s="113"/>
      <c r="ABM30" s="113"/>
      <c r="ABN30" s="113"/>
      <c r="ABO30" s="113"/>
      <c r="ABP30" s="113"/>
      <c r="ABQ30" s="113"/>
      <c r="ABR30" s="113"/>
      <c r="ABS30" s="113"/>
      <c r="ABT30" s="113"/>
      <c r="ABU30" s="113"/>
      <c r="ABV30" s="113"/>
      <c r="ABW30" s="113"/>
      <c r="ABX30" s="113"/>
      <c r="ABY30" s="113"/>
      <c r="ABZ30" s="113"/>
      <c r="ACA30" s="113"/>
      <c r="ACB30" s="113"/>
      <c r="ACC30" s="113"/>
      <c r="ACD30" s="113"/>
      <c r="ACE30" s="113"/>
      <c r="ACF30" s="113"/>
      <c r="ACG30" s="113"/>
      <c r="ACH30" s="113"/>
      <c r="ACI30" s="113"/>
      <c r="ACJ30" s="113"/>
      <c r="ACK30" s="113"/>
      <c r="ACL30" s="113"/>
      <c r="ACM30" s="113"/>
      <c r="ACN30" s="113"/>
      <c r="ACO30" s="113"/>
      <c r="ACP30" s="113"/>
      <c r="ACQ30" s="113"/>
      <c r="ACR30" s="113"/>
      <c r="ACS30" s="113"/>
      <c r="ACT30" s="113"/>
      <c r="ACU30" s="113"/>
      <c r="ACV30" s="113"/>
      <c r="ACW30" s="113"/>
      <c r="ACX30" s="113"/>
      <c r="ACY30" s="113"/>
      <c r="ACZ30" s="113"/>
      <c r="ADA30" s="113"/>
      <c r="ADB30" s="113"/>
      <c r="ADC30" s="113"/>
      <c r="ADD30" s="113"/>
      <c r="ADE30" s="113"/>
      <c r="ADF30" s="113"/>
      <c r="ADG30" s="113"/>
      <c r="ADH30" s="113"/>
      <c r="ADI30" s="113"/>
      <c r="ADJ30" s="113"/>
      <c r="ADK30" s="113"/>
      <c r="ADL30" s="113"/>
      <c r="ADM30" s="113"/>
      <c r="ADN30" s="113"/>
      <c r="ADO30" s="113"/>
      <c r="ADP30" s="113"/>
      <c r="ADQ30" s="113"/>
      <c r="ADR30" s="113"/>
      <c r="ADS30" s="113"/>
      <c r="ADT30" s="113"/>
      <c r="ADU30" s="113"/>
      <c r="ADV30" s="113"/>
      <c r="ADW30" s="113"/>
      <c r="ADX30" s="113"/>
      <c r="ADY30" s="113"/>
      <c r="ADZ30" s="113"/>
      <c r="AEA30" s="113"/>
      <c r="AEB30" s="113"/>
      <c r="AEC30" s="113"/>
      <c r="AED30" s="113"/>
      <c r="AEE30" s="113"/>
      <c r="AEF30" s="113"/>
      <c r="AEG30" s="113"/>
      <c r="AEH30" s="113"/>
      <c r="AEI30" s="113"/>
      <c r="AEJ30" s="113"/>
      <c r="AEK30" s="113"/>
      <c r="AEL30" s="113"/>
      <c r="AEM30" s="113"/>
      <c r="AEN30" s="113"/>
      <c r="AEO30" s="113"/>
      <c r="AEP30" s="113"/>
      <c r="AEQ30" s="113"/>
      <c r="AER30" s="113"/>
      <c r="AES30" s="113"/>
      <c r="AET30" s="113"/>
      <c r="AEU30" s="113"/>
      <c r="AEV30" s="113"/>
      <c r="AEW30" s="113"/>
      <c r="AEX30" s="113"/>
      <c r="AEY30" s="113"/>
      <c r="AEZ30" s="113"/>
      <c r="AFA30" s="113"/>
      <c r="AFB30" s="113"/>
      <c r="AFC30" s="113"/>
      <c r="AFD30" s="113"/>
      <c r="AFE30" s="113"/>
      <c r="AFF30" s="113"/>
      <c r="AFG30" s="113"/>
      <c r="AFH30" s="113"/>
      <c r="AFI30" s="113"/>
      <c r="AFJ30" s="113"/>
      <c r="AFK30" s="113"/>
      <c r="AFL30" s="113"/>
      <c r="AFM30" s="113"/>
      <c r="AFN30" s="113"/>
      <c r="AFO30" s="113"/>
      <c r="AFP30" s="113"/>
      <c r="AFQ30" s="113"/>
      <c r="AFR30" s="113"/>
      <c r="AFS30" s="113"/>
      <c r="AFT30" s="113"/>
      <c r="AFU30" s="113"/>
      <c r="AFV30" s="113"/>
      <c r="AFW30" s="113"/>
      <c r="AFX30" s="113"/>
      <c r="AFY30" s="113"/>
      <c r="AFZ30" s="113"/>
      <c r="AGA30" s="113"/>
      <c r="AGB30" s="113"/>
      <c r="AGC30" s="113"/>
      <c r="AGD30" s="113"/>
      <c r="AGE30" s="113"/>
      <c r="AGF30" s="113"/>
      <c r="AGG30" s="113"/>
      <c r="AGH30" s="113"/>
      <c r="AGI30" s="113"/>
      <c r="AGJ30" s="113"/>
      <c r="AGK30" s="113"/>
      <c r="AGL30" s="113"/>
      <c r="AGM30" s="113"/>
      <c r="AGN30" s="113"/>
      <c r="AGO30" s="113"/>
      <c r="AGP30" s="113"/>
      <c r="AGQ30" s="113"/>
      <c r="AGR30" s="113"/>
      <c r="AGS30" s="113"/>
      <c r="AGT30" s="113"/>
      <c r="AGU30" s="113"/>
      <c r="AGV30" s="113"/>
      <c r="AGW30" s="113"/>
      <c r="AGX30" s="113"/>
      <c r="AGY30" s="113"/>
      <c r="AGZ30" s="113"/>
      <c r="AHA30" s="113"/>
      <c r="AHB30" s="113"/>
      <c r="AHC30" s="113"/>
      <c r="AHD30" s="113"/>
      <c r="AHE30" s="113"/>
      <c r="AHF30" s="113"/>
      <c r="AHG30" s="113"/>
      <c r="AHH30" s="113"/>
      <c r="AHI30" s="113"/>
      <c r="AHJ30" s="113"/>
      <c r="AHK30" s="113"/>
      <c r="AHL30" s="113"/>
      <c r="AHM30" s="113"/>
      <c r="AHN30" s="113"/>
      <c r="AHO30" s="113"/>
      <c r="AHP30" s="113"/>
      <c r="AHQ30" s="113"/>
      <c r="AHR30" s="113"/>
      <c r="AHS30" s="113"/>
      <c r="AHT30" s="113"/>
      <c r="AHU30" s="113"/>
      <c r="AHV30" s="113"/>
      <c r="AHW30" s="113"/>
      <c r="AHX30" s="113"/>
      <c r="AHY30" s="113"/>
      <c r="AHZ30" s="113"/>
      <c r="AIA30" s="113"/>
      <c r="AIB30" s="113"/>
      <c r="AIC30" s="113"/>
      <c r="AID30" s="113"/>
      <c r="AIE30" s="113"/>
      <c r="AIF30" s="113"/>
      <c r="AIG30" s="113"/>
      <c r="AIH30" s="113"/>
      <c r="AII30" s="113"/>
      <c r="AIJ30" s="113"/>
      <c r="AIK30" s="113"/>
      <c r="AIL30" s="113"/>
      <c r="AIM30" s="113"/>
      <c r="AIN30" s="113"/>
      <c r="AIO30" s="113"/>
      <c r="AIP30" s="113"/>
      <c r="AIQ30" s="113"/>
      <c r="AIR30" s="113"/>
      <c r="AIS30" s="113"/>
      <c r="AIT30" s="113"/>
      <c r="AIU30" s="113"/>
      <c r="AIV30" s="113"/>
      <c r="AIW30" s="113"/>
      <c r="AIX30" s="113"/>
      <c r="AIY30" s="113"/>
      <c r="AIZ30" s="113"/>
      <c r="AJA30" s="113"/>
      <c r="AJB30" s="113"/>
      <c r="AJC30" s="113"/>
      <c r="AJD30" s="113"/>
      <c r="AJE30" s="113"/>
      <c r="AJF30" s="113"/>
      <c r="AJG30" s="113"/>
      <c r="AJH30" s="113"/>
      <c r="AJI30" s="113"/>
      <c r="AJJ30" s="113"/>
      <c r="AJK30" s="113"/>
      <c r="AJL30" s="113"/>
      <c r="AJM30" s="113"/>
      <c r="AJN30" s="113"/>
      <c r="AJO30" s="113"/>
      <c r="AJP30" s="113"/>
      <c r="AJQ30" s="113"/>
      <c r="AJR30" s="113"/>
      <c r="AJS30" s="113"/>
      <c r="AJT30" s="113"/>
      <c r="AJU30" s="113"/>
      <c r="AJV30" s="113"/>
      <c r="AJW30" s="113"/>
      <c r="AJX30" s="113"/>
      <c r="AJY30" s="113"/>
      <c r="AJZ30" s="113"/>
      <c r="AKA30" s="113"/>
      <c r="AKB30" s="113"/>
      <c r="AKC30" s="113"/>
      <c r="AKD30" s="113"/>
      <c r="AKE30" s="113"/>
      <c r="AKF30" s="113"/>
      <c r="AKG30" s="113"/>
      <c r="AKH30" s="113"/>
      <c r="AKI30" s="113"/>
      <c r="AKJ30" s="113"/>
      <c r="AKK30" s="113"/>
      <c r="AKL30" s="113"/>
      <c r="AKM30" s="113"/>
      <c r="AKN30" s="113"/>
      <c r="AKO30" s="113"/>
      <c r="AKP30" s="113"/>
      <c r="AKQ30" s="113"/>
      <c r="AKR30" s="113"/>
      <c r="AKS30" s="113"/>
      <c r="AKT30" s="113"/>
      <c r="AKU30" s="113"/>
      <c r="AKV30" s="113"/>
      <c r="AKW30" s="113"/>
      <c r="AKX30" s="113"/>
      <c r="AKY30" s="113"/>
      <c r="AKZ30" s="113"/>
      <c r="ALA30" s="113"/>
      <c r="ALB30" s="113"/>
      <c r="ALC30" s="113"/>
      <c r="ALD30" s="113"/>
      <c r="ALE30" s="113"/>
      <c r="ALF30" s="113"/>
      <c r="ALG30" s="113"/>
      <c r="ALH30" s="113"/>
      <c r="ALI30" s="113"/>
      <c r="ALJ30" s="113"/>
      <c r="ALK30" s="113"/>
      <c r="ALL30" s="113"/>
      <c r="ALM30" s="113"/>
      <c r="ALN30" s="113"/>
      <c r="ALO30" s="113"/>
      <c r="ALP30" s="113"/>
      <c r="ALQ30" s="113"/>
      <c r="ALR30" s="113"/>
      <c r="ALS30" s="113"/>
      <c r="ALT30" s="113"/>
      <c r="ALU30" s="113"/>
      <c r="ALV30" s="113"/>
      <c r="ALW30" s="113"/>
      <c r="ALX30" s="113"/>
      <c r="ALY30" s="113"/>
      <c r="ALZ30" s="113"/>
      <c r="AMA30" s="113"/>
      <c r="AMB30" s="113"/>
      <c r="AMC30" s="113"/>
      <c r="AMD30" s="113"/>
      <c r="AME30" s="113"/>
      <c r="AMF30" s="113"/>
      <c r="AMG30" s="113"/>
      <c r="AMH30" s="113"/>
      <c r="AMI30" s="113"/>
      <c r="AMJ30" s="113"/>
      <c r="AMK30" s="113"/>
      <c r="AML30" s="113"/>
      <c r="AMM30" s="113"/>
      <c r="AMN30" s="113"/>
      <c r="AMO30" s="113"/>
      <c r="AMP30" s="113"/>
      <c r="AMQ30" s="113"/>
      <c r="AMR30" s="113"/>
      <c r="AMS30" s="113"/>
      <c r="AMT30" s="113"/>
      <c r="AMU30" s="113"/>
      <c r="AMV30" s="113"/>
      <c r="AMW30" s="113"/>
      <c r="AMX30" s="113"/>
      <c r="AMY30" s="113"/>
      <c r="AMZ30" s="113"/>
      <c r="ANA30" s="113"/>
      <c r="ANB30" s="113"/>
      <c r="ANC30" s="113"/>
      <c r="AND30" s="113"/>
      <c r="ANE30" s="113"/>
      <c r="ANF30" s="113"/>
      <c r="ANG30" s="113"/>
      <c r="ANH30" s="113"/>
      <c r="ANI30" s="113"/>
      <c r="ANJ30" s="113"/>
      <c r="ANK30" s="113"/>
      <c r="ANL30" s="113"/>
      <c r="ANM30" s="113"/>
      <c r="ANN30" s="113"/>
      <c r="ANO30" s="113"/>
      <c r="ANP30" s="113"/>
      <c r="ANQ30" s="113"/>
      <c r="ANR30" s="113"/>
      <c r="ANS30" s="113"/>
      <c r="ANT30" s="113"/>
      <c r="ANU30" s="113"/>
      <c r="ANV30" s="113"/>
      <c r="ANW30" s="113"/>
      <c r="ANX30" s="113"/>
      <c r="ANY30" s="113"/>
      <c r="ANZ30" s="113"/>
      <c r="AOA30" s="113"/>
      <c r="AOB30" s="113"/>
      <c r="AOC30" s="113"/>
      <c r="AOD30" s="113"/>
      <c r="AOE30" s="113"/>
      <c r="AOF30" s="113"/>
      <c r="AOG30" s="113"/>
      <c r="AOH30" s="113"/>
      <c r="AOI30" s="113"/>
      <c r="AOJ30" s="113"/>
      <c r="AOK30" s="113"/>
      <c r="AOL30" s="113"/>
      <c r="AOM30" s="113"/>
      <c r="AON30" s="113"/>
      <c r="AOO30" s="113"/>
      <c r="AOP30" s="113"/>
      <c r="AOQ30" s="113"/>
      <c r="AOR30" s="113"/>
      <c r="AOS30" s="113"/>
      <c r="AOT30" s="113"/>
      <c r="AOU30" s="113"/>
      <c r="AOV30" s="113"/>
      <c r="AOW30" s="113"/>
      <c r="AOX30" s="113"/>
      <c r="AOY30" s="113"/>
      <c r="AOZ30" s="113"/>
      <c r="APA30" s="113"/>
      <c r="APB30" s="113"/>
      <c r="APC30" s="113"/>
      <c r="APD30" s="113"/>
      <c r="APE30" s="113"/>
      <c r="APF30" s="113"/>
      <c r="APG30" s="113"/>
      <c r="APH30" s="113"/>
      <c r="API30" s="113"/>
      <c r="APJ30" s="113"/>
      <c r="APK30" s="113"/>
      <c r="APL30" s="113"/>
      <c r="APM30" s="113"/>
      <c r="APN30" s="113"/>
      <c r="APO30" s="113"/>
      <c r="APP30" s="113"/>
      <c r="APQ30" s="113"/>
      <c r="APR30" s="113"/>
      <c r="APS30" s="113"/>
      <c r="APT30" s="113"/>
      <c r="APU30" s="113"/>
      <c r="APV30" s="113"/>
      <c r="APW30" s="113"/>
      <c r="APX30" s="113"/>
      <c r="APY30" s="113"/>
      <c r="APZ30" s="113"/>
      <c r="AQA30" s="113"/>
      <c r="AQB30" s="113"/>
      <c r="AQC30" s="113"/>
      <c r="AQD30" s="113"/>
      <c r="AQE30" s="113"/>
      <c r="AQF30" s="113"/>
      <c r="AQG30" s="113"/>
      <c r="AQH30" s="113"/>
      <c r="AQI30" s="113"/>
      <c r="AQJ30" s="113"/>
      <c r="AQK30" s="113"/>
      <c r="AQL30" s="113"/>
      <c r="AQM30" s="113"/>
      <c r="AQN30" s="113"/>
      <c r="AQO30" s="113"/>
      <c r="AQP30" s="113"/>
      <c r="AQQ30" s="113"/>
      <c r="AQR30" s="113"/>
      <c r="AQS30" s="113"/>
      <c r="AQT30" s="113"/>
      <c r="AQU30" s="113"/>
      <c r="AQV30" s="113"/>
      <c r="AQW30" s="113"/>
      <c r="AQX30" s="113"/>
      <c r="AQY30" s="113"/>
      <c r="AQZ30" s="113"/>
      <c r="ARA30" s="113"/>
      <c r="ARB30" s="113"/>
      <c r="ARC30" s="113"/>
      <c r="ARD30" s="113"/>
      <c r="ARE30" s="113"/>
      <c r="ARF30" s="113"/>
      <c r="ARG30" s="113"/>
      <c r="ARH30" s="113"/>
      <c r="ARI30" s="113"/>
      <c r="ARJ30" s="113"/>
      <c r="ARK30" s="113"/>
      <c r="ARL30" s="113"/>
      <c r="ARM30" s="113"/>
      <c r="ARN30" s="113"/>
      <c r="ARO30" s="113"/>
      <c r="ARP30" s="113"/>
      <c r="ARQ30" s="113"/>
      <c r="ARR30" s="113"/>
      <c r="ARS30" s="113"/>
      <c r="ART30" s="113"/>
      <c r="ARU30" s="113"/>
      <c r="ARV30" s="113"/>
      <c r="ARW30" s="113"/>
      <c r="ARX30" s="113"/>
      <c r="ARY30" s="113"/>
      <c r="ARZ30" s="113"/>
      <c r="ASA30" s="113"/>
      <c r="ASB30" s="113"/>
      <c r="ASC30" s="113"/>
      <c r="ASD30" s="113"/>
      <c r="ASE30" s="113"/>
      <c r="ASF30" s="113"/>
      <c r="ASG30" s="113"/>
      <c r="ASH30" s="113"/>
      <c r="ASI30" s="113"/>
      <c r="ASJ30" s="113"/>
      <c r="ASK30" s="113"/>
      <c r="ASL30" s="113"/>
      <c r="ASM30" s="113"/>
      <c r="ASN30" s="113"/>
      <c r="ASO30" s="113"/>
      <c r="ASP30" s="113"/>
      <c r="ASQ30" s="113"/>
      <c r="ASR30" s="113"/>
      <c r="ASS30" s="113"/>
      <c r="AST30" s="113"/>
      <c r="ASU30" s="113"/>
      <c r="ASV30" s="113"/>
      <c r="ASW30" s="113"/>
      <c r="ASX30" s="113"/>
      <c r="ASY30" s="113"/>
      <c r="ASZ30" s="113"/>
      <c r="ATA30" s="113"/>
      <c r="ATB30" s="113"/>
      <c r="ATC30" s="113"/>
      <c r="ATD30" s="113"/>
      <c r="ATE30" s="113"/>
      <c r="ATF30" s="113"/>
      <c r="ATG30" s="113"/>
      <c r="ATH30" s="113"/>
      <c r="ATI30" s="113"/>
      <c r="ATJ30" s="113"/>
      <c r="ATK30" s="113"/>
      <c r="ATL30" s="113"/>
      <c r="ATM30" s="113"/>
      <c r="ATN30" s="113"/>
      <c r="ATO30" s="113"/>
      <c r="ATP30" s="113"/>
      <c r="ATQ30" s="113"/>
      <c r="ATR30" s="113"/>
      <c r="ATS30" s="113"/>
      <c r="ATT30" s="113"/>
      <c r="ATU30" s="113"/>
      <c r="ATV30" s="113"/>
      <c r="ATW30" s="113"/>
      <c r="ATX30" s="113"/>
      <c r="ATY30" s="113"/>
      <c r="ATZ30" s="113"/>
      <c r="AUA30" s="113"/>
      <c r="AUB30" s="113"/>
      <c r="AUC30" s="113"/>
      <c r="AUD30" s="113"/>
      <c r="AUE30" s="113"/>
      <c r="AUF30" s="113"/>
      <c r="AUG30" s="113"/>
      <c r="AUH30" s="113"/>
      <c r="AUI30" s="113"/>
      <c r="AUJ30" s="113"/>
      <c r="AUK30" s="113"/>
      <c r="AUL30" s="113"/>
      <c r="AUM30" s="113"/>
      <c r="AUN30" s="113"/>
      <c r="AUO30" s="113"/>
      <c r="AUP30" s="113"/>
      <c r="AUQ30" s="113"/>
      <c r="AUR30" s="113"/>
      <c r="AUS30" s="113"/>
      <c r="AUT30" s="113"/>
      <c r="AUU30" s="113"/>
      <c r="AUV30" s="113"/>
      <c r="AUW30" s="113"/>
      <c r="AUX30" s="113"/>
      <c r="AUY30" s="113"/>
      <c r="AUZ30" s="113"/>
      <c r="AVA30" s="113"/>
      <c r="AVB30" s="113"/>
      <c r="AVC30" s="113"/>
      <c r="AVD30" s="113"/>
      <c r="AVE30" s="113"/>
      <c r="AVF30" s="113"/>
      <c r="AVG30" s="113"/>
      <c r="AVH30" s="113"/>
      <c r="AVI30" s="113"/>
      <c r="AVJ30" s="113"/>
      <c r="AVK30" s="113"/>
      <c r="AVL30" s="113"/>
      <c r="AVM30" s="113"/>
      <c r="AVN30" s="113"/>
      <c r="AVO30" s="113"/>
      <c r="AVP30" s="113"/>
      <c r="AVQ30" s="113"/>
      <c r="AVR30" s="113"/>
      <c r="AVS30" s="113"/>
      <c r="AVT30" s="113"/>
      <c r="AVU30" s="113"/>
      <c r="AVV30" s="113"/>
      <c r="AVW30" s="113"/>
      <c r="AVX30" s="113"/>
      <c r="AVY30" s="113"/>
      <c r="AVZ30" s="113"/>
      <c r="AWA30" s="113"/>
      <c r="AWB30" s="113"/>
      <c r="AWC30" s="113"/>
      <c r="AWD30" s="113"/>
      <c r="AWE30" s="113"/>
      <c r="AWF30" s="113"/>
      <c r="AWG30" s="113"/>
      <c r="AWH30" s="113"/>
      <c r="AWI30" s="113"/>
      <c r="AWJ30" s="113"/>
      <c r="AWK30" s="113"/>
      <c r="AWL30" s="113"/>
      <c r="AWM30" s="113"/>
      <c r="AWN30" s="113"/>
      <c r="AWO30" s="113"/>
      <c r="AWP30" s="113"/>
      <c r="AWQ30" s="113"/>
      <c r="AWR30" s="113"/>
      <c r="AWS30" s="113"/>
      <c r="AWT30" s="113"/>
      <c r="AWU30" s="113"/>
      <c r="AWV30" s="113"/>
      <c r="AWW30" s="113"/>
      <c r="AWX30" s="113"/>
      <c r="AWY30" s="113"/>
      <c r="AWZ30" s="113"/>
      <c r="AXA30" s="113"/>
      <c r="AXB30" s="113"/>
      <c r="AXC30" s="113"/>
      <c r="AXD30" s="113"/>
      <c r="AXE30" s="113"/>
      <c r="AXF30" s="113"/>
      <c r="AXG30" s="113"/>
      <c r="AXH30" s="113"/>
      <c r="AXI30" s="113"/>
      <c r="AXJ30" s="113"/>
      <c r="AXK30" s="113"/>
      <c r="AXL30" s="113"/>
      <c r="AXM30" s="113"/>
      <c r="AXN30" s="113"/>
      <c r="AXO30" s="113"/>
      <c r="AXP30" s="113"/>
      <c r="AXQ30" s="113"/>
      <c r="AXR30" s="113"/>
      <c r="AXS30" s="113"/>
      <c r="AXT30" s="113"/>
      <c r="AXU30" s="113"/>
      <c r="AXV30" s="113"/>
      <c r="AXW30" s="113"/>
      <c r="AXX30" s="113"/>
      <c r="AXY30" s="113"/>
      <c r="AXZ30" s="113"/>
      <c r="AYA30" s="113"/>
      <c r="AYB30" s="113"/>
      <c r="AYC30" s="113"/>
      <c r="AYD30" s="113"/>
      <c r="AYE30" s="113"/>
      <c r="AYF30" s="113"/>
      <c r="AYG30" s="113"/>
      <c r="AYH30" s="113"/>
      <c r="AYI30" s="113"/>
      <c r="AYJ30" s="113"/>
      <c r="AYK30" s="113"/>
      <c r="AYL30" s="113"/>
      <c r="AYM30" s="113"/>
      <c r="AYN30" s="113"/>
      <c r="AYO30" s="113"/>
      <c r="AYP30" s="113"/>
      <c r="AYQ30" s="113"/>
      <c r="AYR30" s="113"/>
      <c r="AYS30" s="113"/>
      <c r="AYT30" s="113"/>
      <c r="AYU30" s="113"/>
      <c r="AYV30" s="113"/>
      <c r="AYW30" s="113"/>
      <c r="AYX30" s="113"/>
      <c r="AYY30" s="113"/>
      <c r="AYZ30" s="113"/>
      <c r="AZA30" s="113"/>
      <c r="AZB30" s="113"/>
      <c r="AZC30" s="113"/>
      <c r="AZD30" s="113"/>
      <c r="AZE30" s="113"/>
      <c r="AZF30" s="113"/>
      <c r="AZG30" s="113"/>
      <c r="AZH30" s="113"/>
      <c r="AZI30" s="113"/>
      <c r="AZJ30" s="113"/>
      <c r="AZK30" s="113"/>
      <c r="AZL30" s="113"/>
      <c r="AZM30" s="113"/>
      <c r="AZN30" s="113"/>
      <c r="AZO30" s="113"/>
      <c r="AZP30" s="113"/>
      <c r="AZQ30" s="113"/>
      <c r="AZR30" s="113"/>
      <c r="AZS30" s="113"/>
      <c r="AZT30" s="113"/>
      <c r="AZU30" s="113"/>
      <c r="AZV30" s="113"/>
      <c r="AZW30" s="113"/>
      <c r="AZX30" s="113"/>
      <c r="AZY30" s="113"/>
      <c r="AZZ30" s="113"/>
      <c r="BAA30" s="113"/>
      <c r="BAB30" s="113"/>
      <c r="BAC30" s="113"/>
      <c r="BAD30" s="113"/>
      <c r="BAE30" s="113"/>
      <c r="BAF30" s="113"/>
      <c r="BAG30" s="113"/>
      <c r="BAH30" s="113"/>
      <c r="BAI30" s="113"/>
      <c r="BAJ30" s="113"/>
      <c r="BAK30" s="113"/>
      <c r="BAL30" s="113"/>
      <c r="BAM30" s="113"/>
      <c r="BAN30" s="113"/>
      <c r="BAO30" s="113"/>
      <c r="BAP30" s="113"/>
      <c r="BAQ30" s="113"/>
      <c r="BAR30" s="113"/>
      <c r="BAS30" s="113"/>
      <c r="BAT30" s="113"/>
      <c r="BAU30" s="113"/>
      <c r="BAV30" s="113"/>
      <c r="BAW30" s="113"/>
      <c r="BAX30" s="113"/>
      <c r="BAY30" s="113"/>
      <c r="BAZ30" s="113"/>
      <c r="BBA30" s="113"/>
      <c r="BBB30" s="113"/>
      <c r="BBC30" s="113"/>
      <c r="BBD30" s="113"/>
      <c r="BBE30" s="113"/>
      <c r="BBF30" s="113"/>
      <c r="BBG30" s="113"/>
      <c r="BBH30" s="113"/>
      <c r="BBI30" s="113"/>
      <c r="BBJ30" s="113"/>
      <c r="BBK30" s="113"/>
      <c r="BBL30" s="113"/>
      <c r="BBM30" s="113"/>
      <c r="BBN30" s="113"/>
      <c r="BBO30" s="113"/>
      <c r="BBP30" s="113"/>
      <c r="BBQ30" s="113"/>
      <c r="BBR30" s="113"/>
      <c r="BBS30" s="113"/>
      <c r="BBT30" s="113"/>
      <c r="BBU30" s="113"/>
      <c r="BBV30" s="113"/>
      <c r="BBW30" s="113"/>
      <c r="BBX30" s="113"/>
      <c r="BBY30" s="113"/>
      <c r="BBZ30" s="113"/>
      <c r="BCA30" s="113"/>
      <c r="BCB30" s="113"/>
      <c r="BCC30" s="113"/>
      <c r="BCD30" s="113"/>
      <c r="BCE30" s="113"/>
      <c r="BCF30" s="113"/>
      <c r="BCG30" s="113"/>
      <c r="BCH30" s="113"/>
      <c r="BCI30" s="113"/>
      <c r="BCJ30" s="113"/>
      <c r="BCK30" s="113"/>
      <c r="BCL30" s="113"/>
      <c r="BCM30" s="113"/>
      <c r="BCN30" s="113"/>
      <c r="BCO30" s="113"/>
      <c r="BCP30" s="113"/>
      <c r="BCQ30" s="113"/>
      <c r="BCR30" s="113"/>
      <c r="BCS30" s="113"/>
      <c r="BCT30" s="113"/>
      <c r="BCU30" s="113"/>
      <c r="BCV30" s="113"/>
      <c r="BCW30" s="113"/>
      <c r="BCX30" s="113"/>
      <c r="BCY30" s="113"/>
      <c r="BCZ30" s="113"/>
      <c r="BDA30" s="113"/>
      <c r="BDB30" s="113"/>
      <c r="BDC30" s="113"/>
      <c r="BDD30" s="113"/>
      <c r="BDE30" s="113"/>
      <c r="BDF30" s="113"/>
      <c r="BDG30" s="113"/>
      <c r="BDH30" s="113"/>
      <c r="BDI30" s="113"/>
      <c r="BDJ30" s="113"/>
      <c r="BDK30" s="113"/>
      <c r="BDL30" s="113"/>
      <c r="BDM30" s="113"/>
      <c r="BDN30" s="113"/>
      <c r="BDO30" s="113"/>
      <c r="BDP30" s="113"/>
      <c r="BDQ30" s="113"/>
      <c r="BDR30" s="113"/>
      <c r="BDS30" s="113"/>
      <c r="BDT30" s="113"/>
      <c r="BDU30" s="113"/>
      <c r="BDV30" s="113"/>
      <c r="BDW30" s="113"/>
      <c r="BDX30" s="113"/>
      <c r="BDY30" s="113"/>
      <c r="BDZ30" s="113"/>
      <c r="BEA30" s="113"/>
      <c r="BEB30" s="113"/>
      <c r="BEC30" s="113"/>
      <c r="BED30" s="113"/>
      <c r="BEE30" s="113"/>
      <c r="BEF30" s="113"/>
      <c r="BEG30" s="113"/>
      <c r="BEH30" s="113"/>
      <c r="BEI30" s="113"/>
      <c r="BEJ30" s="113"/>
      <c r="BEK30" s="113"/>
      <c r="BEL30" s="113"/>
      <c r="BEM30" s="113"/>
      <c r="BEN30" s="113"/>
      <c r="BEO30" s="113"/>
      <c r="BEP30" s="113"/>
      <c r="BEQ30" s="113"/>
      <c r="BER30" s="113"/>
      <c r="BES30" s="113"/>
      <c r="BET30" s="113"/>
      <c r="BEU30" s="113"/>
      <c r="BEV30" s="113"/>
      <c r="BEW30" s="113"/>
      <c r="BEX30" s="113"/>
      <c r="BEY30" s="113"/>
      <c r="BEZ30" s="113"/>
      <c r="BFA30" s="113"/>
      <c r="BFB30" s="113"/>
      <c r="BFC30" s="113"/>
      <c r="BFD30" s="113"/>
      <c r="BFE30" s="113"/>
      <c r="BFF30" s="113"/>
      <c r="BFG30" s="113"/>
      <c r="BFH30" s="113"/>
      <c r="BFI30" s="113"/>
      <c r="BFJ30" s="113"/>
      <c r="BFK30" s="113"/>
      <c r="BFL30" s="113"/>
      <c r="BFM30" s="113"/>
      <c r="BFN30" s="113"/>
      <c r="BFO30" s="113"/>
      <c r="BFP30" s="113"/>
      <c r="BFQ30" s="113"/>
      <c r="BFR30" s="113"/>
      <c r="BFS30" s="113"/>
      <c r="BFT30" s="113"/>
      <c r="BFU30" s="113"/>
      <c r="BFV30" s="113"/>
      <c r="BFW30" s="113"/>
      <c r="BFX30" s="113"/>
      <c r="BFY30" s="113"/>
      <c r="BFZ30" s="113"/>
      <c r="BGA30" s="113"/>
      <c r="BGB30" s="113"/>
      <c r="BGC30" s="113"/>
      <c r="BGD30" s="113"/>
      <c r="BGE30" s="113"/>
      <c r="BGF30" s="113"/>
      <c r="BGG30" s="113"/>
      <c r="BGH30" s="113"/>
      <c r="BGI30" s="113"/>
      <c r="BGJ30" s="113"/>
      <c r="BGK30" s="113"/>
      <c r="BGL30" s="113"/>
      <c r="BGM30" s="113"/>
      <c r="BGN30" s="113"/>
      <c r="BGO30" s="113"/>
      <c r="BGP30" s="113"/>
      <c r="BGQ30" s="113"/>
      <c r="BGR30" s="113"/>
      <c r="BGS30" s="113"/>
      <c r="BGT30" s="113"/>
      <c r="BGU30" s="113"/>
      <c r="BGV30" s="113"/>
      <c r="BGW30" s="113"/>
      <c r="BGX30" s="113"/>
      <c r="BGY30" s="113"/>
      <c r="BGZ30" s="113"/>
      <c r="BHA30" s="113"/>
      <c r="BHB30" s="113"/>
      <c r="BHC30" s="113"/>
      <c r="BHD30" s="113"/>
      <c r="BHE30" s="113"/>
      <c r="BHF30" s="113"/>
      <c r="BHG30" s="113"/>
      <c r="BHH30" s="113"/>
      <c r="BHI30" s="113"/>
      <c r="BHJ30" s="113"/>
      <c r="BHK30" s="113"/>
      <c r="BHL30" s="113"/>
      <c r="BHM30" s="113"/>
      <c r="BHN30" s="113"/>
      <c r="BHO30" s="113"/>
      <c r="BHP30" s="113"/>
      <c r="BHQ30" s="113"/>
      <c r="BHR30" s="113"/>
      <c r="BHS30" s="113"/>
      <c r="BHT30" s="113"/>
      <c r="BHU30" s="113"/>
      <c r="BHV30" s="113"/>
      <c r="BHW30" s="113"/>
      <c r="BHX30" s="113"/>
      <c r="BHY30" s="113"/>
      <c r="BHZ30" s="113"/>
      <c r="BIA30" s="113"/>
      <c r="BIB30" s="113"/>
      <c r="BIC30" s="113"/>
      <c r="BID30" s="113"/>
      <c r="BIE30" s="113"/>
      <c r="BIF30" s="113"/>
      <c r="BIG30" s="113"/>
      <c r="BIH30" s="113"/>
      <c r="BII30" s="113"/>
      <c r="BIJ30" s="113"/>
      <c r="BIK30" s="113"/>
      <c r="BIL30" s="113"/>
      <c r="BIM30" s="113"/>
      <c r="BIN30" s="113"/>
      <c r="BIO30" s="113"/>
      <c r="BIP30" s="113"/>
      <c r="BIQ30" s="113"/>
      <c r="BIR30" s="113"/>
      <c r="BIS30" s="113"/>
      <c r="BIT30" s="113"/>
      <c r="BIU30" s="113"/>
      <c r="BIV30" s="113"/>
      <c r="BIW30" s="113"/>
      <c r="BIX30" s="113"/>
      <c r="BIY30" s="113"/>
      <c r="BIZ30" s="113"/>
      <c r="BJA30" s="113"/>
      <c r="BJB30" s="113"/>
      <c r="BJC30" s="113"/>
      <c r="BJD30" s="113"/>
      <c r="BJE30" s="113"/>
      <c r="BJF30" s="113"/>
      <c r="BJG30" s="113"/>
      <c r="BJH30" s="113"/>
      <c r="BJI30" s="113"/>
      <c r="BJJ30" s="113"/>
      <c r="BJK30" s="113"/>
      <c r="BJL30" s="113"/>
      <c r="BJM30" s="113"/>
      <c r="BJN30" s="113"/>
      <c r="BJO30" s="113"/>
      <c r="BJP30" s="113"/>
      <c r="BJQ30" s="113"/>
      <c r="BJR30" s="113"/>
      <c r="BJS30" s="113"/>
      <c r="BJT30" s="113"/>
      <c r="BJU30" s="113"/>
      <c r="BJV30" s="113"/>
      <c r="BJW30" s="113"/>
      <c r="BJX30" s="113"/>
      <c r="BJY30" s="113"/>
      <c r="BJZ30" s="113"/>
      <c r="BKA30" s="113"/>
      <c r="BKB30" s="113"/>
      <c r="BKC30" s="113"/>
      <c r="BKD30" s="113"/>
      <c r="BKE30" s="113"/>
      <c r="BKF30" s="113"/>
      <c r="BKG30" s="113"/>
      <c r="BKH30" s="113"/>
      <c r="BKI30" s="113"/>
      <c r="BKJ30" s="113"/>
      <c r="BKK30" s="113"/>
      <c r="BKL30" s="113"/>
      <c r="BKM30" s="113"/>
      <c r="BKN30" s="113"/>
      <c r="BKO30" s="113"/>
      <c r="BKP30" s="113"/>
      <c r="BKQ30" s="113"/>
      <c r="BKR30" s="113"/>
      <c r="BKS30" s="113"/>
      <c r="BKT30" s="113"/>
      <c r="BKU30" s="113"/>
      <c r="BKV30" s="113"/>
      <c r="BKW30" s="113"/>
      <c r="BKX30" s="113"/>
      <c r="BKY30" s="113"/>
      <c r="BKZ30" s="113"/>
      <c r="BLA30" s="113"/>
      <c r="BLB30" s="113"/>
      <c r="BLC30" s="113"/>
      <c r="BLD30" s="113"/>
      <c r="BLE30" s="113"/>
      <c r="BLF30" s="113"/>
      <c r="BLG30" s="113"/>
      <c r="BLH30" s="113"/>
      <c r="BLI30" s="113"/>
      <c r="BLJ30" s="113"/>
      <c r="BLK30" s="113"/>
      <c r="BLL30" s="113"/>
      <c r="BLM30" s="113"/>
      <c r="BLN30" s="113"/>
      <c r="BLO30" s="113"/>
      <c r="BLP30" s="114"/>
    </row>
    <row r="31" spans="1:1680" s="115" customFormat="1" ht="102.75" customHeight="1">
      <c r="A31" s="390">
        <v>4</v>
      </c>
      <c r="B31" s="381" t="s">
        <v>503</v>
      </c>
      <c r="C31" s="384" t="s">
        <v>16</v>
      </c>
      <c r="D31" s="116" t="s">
        <v>41</v>
      </c>
      <c r="E31" s="117">
        <f>SUM(E32:E35)</f>
        <v>80</v>
      </c>
      <c r="F31" s="117">
        <v>0</v>
      </c>
      <c r="G31" s="108">
        <f t="shared" ref="G31" si="5">F31/E31*100</f>
        <v>0</v>
      </c>
      <c r="H31" s="246">
        <v>10</v>
      </c>
      <c r="I31" s="246" t="s">
        <v>504</v>
      </c>
      <c r="J31" s="246">
        <v>15</v>
      </c>
      <c r="K31" s="210">
        <v>0</v>
      </c>
      <c r="L31" s="246">
        <f>K31/J31*100</f>
        <v>0</v>
      </c>
      <c r="M31" s="246" t="s">
        <v>505</v>
      </c>
      <c r="N31" s="246" t="s">
        <v>506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  <c r="IW31" s="113"/>
      <c r="IX31" s="113"/>
      <c r="IY31" s="113"/>
      <c r="IZ31" s="113"/>
      <c r="JA31" s="113"/>
      <c r="JB31" s="113"/>
      <c r="JC31" s="113"/>
      <c r="JD31" s="113"/>
      <c r="JE31" s="113"/>
      <c r="JF31" s="113"/>
      <c r="JG31" s="113"/>
      <c r="JH31" s="113"/>
      <c r="JI31" s="113"/>
      <c r="JJ31" s="113"/>
      <c r="JK31" s="113"/>
      <c r="JL31" s="113"/>
      <c r="JM31" s="113"/>
      <c r="JN31" s="113"/>
      <c r="JO31" s="113"/>
      <c r="JP31" s="113"/>
      <c r="JQ31" s="113"/>
      <c r="JR31" s="113"/>
      <c r="JS31" s="113"/>
      <c r="JT31" s="113"/>
      <c r="JU31" s="113"/>
      <c r="JV31" s="113"/>
      <c r="JW31" s="113"/>
      <c r="JX31" s="113"/>
      <c r="JY31" s="113"/>
      <c r="JZ31" s="113"/>
      <c r="KA31" s="113"/>
      <c r="KB31" s="113"/>
      <c r="KC31" s="113"/>
      <c r="KD31" s="113"/>
      <c r="KE31" s="113"/>
      <c r="KF31" s="113"/>
      <c r="KG31" s="113"/>
      <c r="KH31" s="113"/>
      <c r="KI31" s="113"/>
      <c r="KJ31" s="113"/>
      <c r="KK31" s="113"/>
      <c r="KL31" s="113"/>
      <c r="KM31" s="113"/>
      <c r="KN31" s="113"/>
      <c r="KO31" s="113"/>
      <c r="KP31" s="113"/>
      <c r="KQ31" s="113"/>
      <c r="KR31" s="113"/>
      <c r="KS31" s="113"/>
      <c r="KT31" s="113"/>
      <c r="KU31" s="113"/>
      <c r="KV31" s="113"/>
      <c r="KW31" s="113"/>
      <c r="KX31" s="113"/>
      <c r="KY31" s="113"/>
      <c r="KZ31" s="113"/>
      <c r="LA31" s="113"/>
      <c r="LB31" s="113"/>
      <c r="LC31" s="113"/>
      <c r="LD31" s="113"/>
      <c r="LE31" s="113"/>
      <c r="LF31" s="113"/>
      <c r="LG31" s="113"/>
      <c r="LH31" s="113"/>
      <c r="LI31" s="113"/>
      <c r="LJ31" s="113"/>
      <c r="LK31" s="113"/>
      <c r="LL31" s="113"/>
      <c r="LM31" s="113"/>
      <c r="LN31" s="113"/>
      <c r="LO31" s="113"/>
      <c r="LP31" s="113"/>
      <c r="LQ31" s="113"/>
      <c r="LR31" s="113"/>
      <c r="LS31" s="113"/>
      <c r="LT31" s="113"/>
      <c r="LU31" s="113"/>
      <c r="LV31" s="113"/>
      <c r="LW31" s="113"/>
      <c r="LX31" s="113"/>
      <c r="LY31" s="113"/>
      <c r="LZ31" s="113"/>
      <c r="MA31" s="113"/>
      <c r="MB31" s="113"/>
      <c r="MC31" s="113"/>
      <c r="MD31" s="113"/>
      <c r="ME31" s="113"/>
      <c r="MF31" s="113"/>
      <c r="MG31" s="113"/>
      <c r="MH31" s="113"/>
      <c r="MI31" s="113"/>
      <c r="MJ31" s="113"/>
      <c r="MK31" s="113"/>
      <c r="ML31" s="113"/>
      <c r="MM31" s="113"/>
      <c r="MN31" s="113"/>
      <c r="MO31" s="113"/>
      <c r="MP31" s="113"/>
      <c r="MQ31" s="113"/>
      <c r="MR31" s="113"/>
      <c r="MS31" s="113"/>
      <c r="MT31" s="113"/>
      <c r="MU31" s="113"/>
      <c r="MV31" s="113"/>
      <c r="MW31" s="113"/>
      <c r="MX31" s="113"/>
      <c r="MY31" s="113"/>
      <c r="MZ31" s="113"/>
      <c r="NA31" s="113"/>
      <c r="NB31" s="113"/>
      <c r="NC31" s="113"/>
      <c r="ND31" s="113"/>
      <c r="NE31" s="113"/>
      <c r="NF31" s="113"/>
      <c r="NG31" s="113"/>
      <c r="NH31" s="113"/>
      <c r="NI31" s="113"/>
      <c r="NJ31" s="113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3"/>
      <c r="NX31" s="113"/>
      <c r="NY31" s="113"/>
      <c r="NZ31" s="113"/>
      <c r="OA31" s="113"/>
      <c r="OB31" s="113"/>
      <c r="OC31" s="113"/>
      <c r="OD31" s="113"/>
      <c r="OE31" s="113"/>
      <c r="OF31" s="113"/>
      <c r="OG31" s="113"/>
      <c r="OH31" s="113"/>
      <c r="OI31" s="113"/>
      <c r="OJ31" s="113"/>
      <c r="OK31" s="113"/>
      <c r="OL31" s="113"/>
      <c r="OM31" s="113"/>
      <c r="ON31" s="113"/>
      <c r="OO31" s="113"/>
      <c r="OP31" s="113"/>
      <c r="OQ31" s="113"/>
      <c r="OR31" s="113"/>
      <c r="OS31" s="113"/>
      <c r="OT31" s="113"/>
      <c r="OU31" s="113"/>
      <c r="OV31" s="113"/>
      <c r="OW31" s="113"/>
      <c r="OX31" s="113"/>
      <c r="OY31" s="113"/>
      <c r="OZ31" s="113"/>
      <c r="PA31" s="113"/>
      <c r="PB31" s="113"/>
      <c r="PC31" s="113"/>
      <c r="PD31" s="113"/>
      <c r="PE31" s="113"/>
      <c r="PF31" s="113"/>
      <c r="PG31" s="113"/>
      <c r="PH31" s="113"/>
      <c r="PI31" s="113"/>
      <c r="PJ31" s="113"/>
      <c r="PK31" s="113"/>
      <c r="PL31" s="113"/>
      <c r="PM31" s="113"/>
      <c r="PN31" s="113"/>
      <c r="PO31" s="113"/>
      <c r="PP31" s="113"/>
      <c r="PQ31" s="113"/>
      <c r="PR31" s="113"/>
      <c r="PS31" s="113"/>
      <c r="PT31" s="113"/>
      <c r="PU31" s="113"/>
      <c r="PV31" s="113"/>
      <c r="PW31" s="113"/>
      <c r="PX31" s="113"/>
      <c r="PY31" s="113"/>
      <c r="PZ31" s="113"/>
      <c r="QA31" s="113"/>
      <c r="QB31" s="113"/>
      <c r="QC31" s="113"/>
      <c r="QD31" s="113"/>
      <c r="QE31" s="113"/>
      <c r="QF31" s="113"/>
      <c r="QG31" s="113"/>
      <c r="QH31" s="113"/>
      <c r="QI31" s="113"/>
      <c r="QJ31" s="113"/>
      <c r="QK31" s="113"/>
      <c r="QL31" s="113"/>
      <c r="QM31" s="113"/>
      <c r="QN31" s="113"/>
      <c r="QO31" s="113"/>
      <c r="QP31" s="113"/>
      <c r="QQ31" s="113"/>
      <c r="QR31" s="113"/>
      <c r="QS31" s="113"/>
      <c r="QT31" s="113"/>
      <c r="QU31" s="113"/>
      <c r="QV31" s="113"/>
      <c r="QW31" s="113"/>
      <c r="QX31" s="113"/>
      <c r="QY31" s="113"/>
      <c r="QZ31" s="113"/>
      <c r="RA31" s="113"/>
      <c r="RB31" s="113"/>
      <c r="RC31" s="113"/>
      <c r="RD31" s="113"/>
      <c r="RE31" s="113"/>
      <c r="RF31" s="113"/>
      <c r="RG31" s="113"/>
      <c r="RH31" s="113"/>
      <c r="RI31" s="113"/>
      <c r="RJ31" s="113"/>
      <c r="RK31" s="113"/>
      <c r="RL31" s="113"/>
      <c r="RM31" s="113"/>
      <c r="RN31" s="113"/>
      <c r="RO31" s="113"/>
      <c r="RP31" s="113"/>
      <c r="RQ31" s="113"/>
      <c r="RR31" s="113"/>
      <c r="RS31" s="113"/>
      <c r="RT31" s="113"/>
      <c r="RU31" s="113"/>
      <c r="RV31" s="113"/>
      <c r="RW31" s="113"/>
      <c r="RX31" s="113"/>
      <c r="RY31" s="113"/>
      <c r="RZ31" s="113"/>
      <c r="SA31" s="113"/>
      <c r="SB31" s="113"/>
      <c r="SC31" s="113"/>
      <c r="SD31" s="113"/>
      <c r="SE31" s="113"/>
      <c r="SF31" s="113"/>
      <c r="SG31" s="113"/>
      <c r="SH31" s="113"/>
      <c r="SI31" s="113"/>
      <c r="SJ31" s="113"/>
      <c r="SK31" s="113"/>
      <c r="SL31" s="113"/>
      <c r="SM31" s="113"/>
      <c r="SN31" s="113"/>
      <c r="SO31" s="113"/>
      <c r="SP31" s="113"/>
      <c r="SQ31" s="113"/>
      <c r="SR31" s="113"/>
      <c r="SS31" s="113"/>
      <c r="ST31" s="113"/>
      <c r="SU31" s="113"/>
      <c r="SV31" s="113"/>
      <c r="SW31" s="113"/>
      <c r="SX31" s="113"/>
      <c r="SY31" s="113"/>
      <c r="SZ31" s="113"/>
      <c r="TA31" s="113"/>
      <c r="TB31" s="113"/>
      <c r="TC31" s="113"/>
      <c r="TD31" s="113"/>
      <c r="TE31" s="113"/>
      <c r="TF31" s="113"/>
      <c r="TG31" s="113"/>
      <c r="TH31" s="113"/>
      <c r="TI31" s="113"/>
      <c r="TJ31" s="113"/>
      <c r="TK31" s="113"/>
      <c r="TL31" s="113"/>
      <c r="TM31" s="113"/>
      <c r="TN31" s="113"/>
      <c r="TO31" s="113"/>
      <c r="TP31" s="113"/>
      <c r="TQ31" s="113"/>
      <c r="TR31" s="113"/>
      <c r="TS31" s="113"/>
      <c r="TT31" s="113"/>
      <c r="TU31" s="113"/>
      <c r="TV31" s="113"/>
      <c r="TW31" s="113"/>
      <c r="TX31" s="113"/>
      <c r="TY31" s="113"/>
      <c r="TZ31" s="113"/>
      <c r="UA31" s="113"/>
      <c r="UB31" s="113"/>
      <c r="UC31" s="113"/>
      <c r="UD31" s="113"/>
      <c r="UE31" s="113"/>
      <c r="UF31" s="113"/>
      <c r="UG31" s="113"/>
      <c r="UH31" s="113"/>
      <c r="UI31" s="113"/>
      <c r="UJ31" s="113"/>
      <c r="UK31" s="113"/>
      <c r="UL31" s="113"/>
      <c r="UM31" s="113"/>
      <c r="UN31" s="113"/>
      <c r="UO31" s="113"/>
      <c r="UP31" s="113"/>
      <c r="UQ31" s="113"/>
      <c r="UR31" s="113"/>
      <c r="US31" s="113"/>
      <c r="UT31" s="113"/>
      <c r="UU31" s="113"/>
      <c r="UV31" s="113"/>
      <c r="UW31" s="113"/>
      <c r="UX31" s="113"/>
      <c r="UY31" s="113"/>
      <c r="UZ31" s="113"/>
      <c r="VA31" s="113"/>
      <c r="VB31" s="113"/>
      <c r="VC31" s="113"/>
      <c r="VD31" s="113"/>
      <c r="VE31" s="113"/>
      <c r="VF31" s="113"/>
      <c r="VG31" s="113"/>
      <c r="VH31" s="113"/>
      <c r="VI31" s="113"/>
      <c r="VJ31" s="113"/>
      <c r="VK31" s="113"/>
      <c r="VL31" s="113"/>
      <c r="VM31" s="113"/>
      <c r="VN31" s="113"/>
      <c r="VO31" s="113"/>
      <c r="VP31" s="113"/>
      <c r="VQ31" s="113"/>
      <c r="VR31" s="113"/>
      <c r="VS31" s="113"/>
      <c r="VT31" s="113"/>
      <c r="VU31" s="113"/>
      <c r="VV31" s="113"/>
      <c r="VW31" s="113"/>
      <c r="VX31" s="113"/>
      <c r="VY31" s="113"/>
      <c r="VZ31" s="113"/>
      <c r="WA31" s="113"/>
      <c r="WB31" s="113"/>
      <c r="WC31" s="113"/>
      <c r="WD31" s="113"/>
      <c r="WE31" s="113"/>
      <c r="WF31" s="113"/>
      <c r="WG31" s="113"/>
      <c r="WH31" s="113"/>
      <c r="WI31" s="113"/>
      <c r="WJ31" s="113"/>
      <c r="WK31" s="113"/>
      <c r="WL31" s="113"/>
      <c r="WM31" s="113"/>
      <c r="WN31" s="113"/>
      <c r="WO31" s="113"/>
      <c r="WP31" s="113"/>
      <c r="WQ31" s="113"/>
      <c r="WR31" s="113"/>
      <c r="WS31" s="113"/>
      <c r="WT31" s="113"/>
      <c r="WU31" s="113"/>
      <c r="WV31" s="113"/>
      <c r="WW31" s="113"/>
      <c r="WX31" s="113"/>
      <c r="WY31" s="113"/>
      <c r="WZ31" s="113"/>
      <c r="XA31" s="113"/>
      <c r="XB31" s="113"/>
      <c r="XC31" s="113"/>
      <c r="XD31" s="113"/>
      <c r="XE31" s="113"/>
      <c r="XF31" s="113"/>
      <c r="XG31" s="113"/>
      <c r="XH31" s="113"/>
      <c r="XI31" s="113"/>
      <c r="XJ31" s="113"/>
      <c r="XK31" s="113"/>
      <c r="XL31" s="113"/>
      <c r="XM31" s="113"/>
      <c r="XN31" s="113"/>
      <c r="XO31" s="113"/>
      <c r="XP31" s="113"/>
      <c r="XQ31" s="113"/>
      <c r="XR31" s="113"/>
      <c r="XS31" s="113"/>
      <c r="XT31" s="113"/>
      <c r="XU31" s="113"/>
      <c r="XV31" s="113"/>
      <c r="XW31" s="113"/>
      <c r="XX31" s="113"/>
      <c r="XY31" s="113"/>
      <c r="XZ31" s="113"/>
      <c r="YA31" s="113"/>
      <c r="YB31" s="113"/>
      <c r="YC31" s="113"/>
      <c r="YD31" s="113"/>
      <c r="YE31" s="113"/>
      <c r="YF31" s="113"/>
      <c r="YG31" s="113"/>
      <c r="YH31" s="113"/>
      <c r="YI31" s="113"/>
      <c r="YJ31" s="113"/>
      <c r="YK31" s="113"/>
      <c r="YL31" s="113"/>
      <c r="YM31" s="113"/>
      <c r="YN31" s="113"/>
      <c r="YO31" s="113"/>
      <c r="YP31" s="113"/>
      <c r="YQ31" s="113"/>
      <c r="YR31" s="113"/>
      <c r="YS31" s="113"/>
      <c r="YT31" s="113"/>
      <c r="YU31" s="113"/>
      <c r="YV31" s="113"/>
      <c r="YW31" s="113"/>
      <c r="YX31" s="113"/>
      <c r="YY31" s="113"/>
      <c r="YZ31" s="113"/>
      <c r="ZA31" s="113"/>
      <c r="ZB31" s="113"/>
      <c r="ZC31" s="113"/>
      <c r="ZD31" s="113"/>
      <c r="ZE31" s="113"/>
      <c r="ZF31" s="113"/>
      <c r="ZG31" s="113"/>
      <c r="ZH31" s="113"/>
      <c r="ZI31" s="113"/>
      <c r="ZJ31" s="113"/>
      <c r="ZK31" s="113"/>
      <c r="ZL31" s="113"/>
      <c r="ZM31" s="113"/>
      <c r="ZN31" s="113"/>
      <c r="ZO31" s="113"/>
      <c r="ZP31" s="113"/>
      <c r="ZQ31" s="113"/>
      <c r="ZR31" s="113"/>
      <c r="ZS31" s="113"/>
      <c r="ZT31" s="113"/>
      <c r="ZU31" s="113"/>
      <c r="ZV31" s="113"/>
      <c r="ZW31" s="113"/>
      <c r="ZX31" s="113"/>
      <c r="ZY31" s="113"/>
      <c r="ZZ31" s="113"/>
      <c r="AAA31" s="113"/>
      <c r="AAB31" s="113"/>
      <c r="AAC31" s="113"/>
      <c r="AAD31" s="113"/>
      <c r="AAE31" s="113"/>
      <c r="AAF31" s="113"/>
      <c r="AAG31" s="113"/>
      <c r="AAH31" s="113"/>
      <c r="AAI31" s="113"/>
      <c r="AAJ31" s="113"/>
      <c r="AAK31" s="113"/>
      <c r="AAL31" s="113"/>
      <c r="AAM31" s="113"/>
      <c r="AAN31" s="113"/>
      <c r="AAO31" s="113"/>
      <c r="AAP31" s="113"/>
      <c r="AAQ31" s="113"/>
      <c r="AAR31" s="113"/>
      <c r="AAS31" s="113"/>
      <c r="AAT31" s="113"/>
      <c r="AAU31" s="113"/>
      <c r="AAV31" s="113"/>
      <c r="AAW31" s="113"/>
      <c r="AAX31" s="113"/>
      <c r="AAY31" s="113"/>
      <c r="AAZ31" s="113"/>
      <c r="ABA31" s="113"/>
      <c r="ABB31" s="113"/>
      <c r="ABC31" s="113"/>
      <c r="ABD31" s="113"/>
      <c r="ABE31" s="113"/>
      <c r="ABF31" s="113"/>
      <c r="ABG31" s="113"/>
      <c r="ABH31" s="113"/>
      <c r="ABI31" s="113"/>
      <c r="ABJ31" s="113"/>
      <c r="ABK31" s="113"/>
      <c r="ABL31" s="113"/>
      <c r="ABM31" s="113"/>
      <c r="ABN31" s="113"/>
      <c r="ABO31" s="113"/>
      <c r="ABP31" s="113"/>
      <c r="ABQ31" s="113"/>
      <c r="ABR31" s="113"/>
      <c r="ABS31" s="113"/>
      <c r="ABT31" s="113"/>
      <c r="ABU31" s="113"/>
      <c r="ABV31" s="113"/>
      <c r="ABW31" s="113"/>
      <c r="ABX31" s="113"/>
      <c r="ABY31" s="113"/>
      <c r="ABZ31" s="113"/>
      <c r="ACA31" s="113"/>
      <c r="ACB31" s="113"/>
      <c r="ACC31" s="113"/>
      <c r="ACD31" s="113"/>
      <c r="ACE31" s="113"/>
      <c r="ACF31" s="113"/>
      <c r="ACG31" s="113"/>
      <c r="ACH31" s="113"/>
      <c r="ACI31" s="113"/>
      <c r="ACJ31" s="113"/>
      <c r="ACK31" s="113"/>
      <c r="ACL31" s="113"/>
      <c r="ACM31" s="113"/>
      <c r="ACN31" s="113"/>
      <c r="ACO31" s="113"/>
      <c r="ACP31" s="113"/>
      <c r="ACQ31" s="113"/>
      <c r="ACR31" s="113"/>
      <c r="ACS31" s="113"/>
      <c r="ACT31" s="113"/>
      <c r="ACU31" s="113"/>
      <c r="ACV31" s="113"/>
      <c r="ACW31" s="113"/>
      <c r="ACX31" s="113"/>
      <c r="ACY31" s="113"/>
      <c r="ACZ31" s="113"/>
      <c r="ADA31" s="113"/>
      <c r="ADB31" s="113"/>
      <c r="ADC31" s="113"/>
      <c r="ADD31" s="113"/>
      <c r="ADE31" s="113"/>
      <c r="ADF31" s="113"/>
      <c r="ADG31" s="113"/>
      <c r="ADH31" s="113"/>
      <c r="ADI31" s="113"/>
      <c r="ADJ31" s="113"/>
      <c r="ADK31" s="113"/>
      <c r="ADL31" s="113"/>
      <c r="ADM31" s="113"/>
      <c r="ADN31" s="113"/>
      <c r="ADO31" s="113"/>
      <c r="ADP31" s="113"/>
      <c r="ADQ31" s="113"/>
      <c r="ADR31" s="113"/>
      <c r="ADS31" s="113"/>
      <c r="ADT31" s="113"/>
      <c r="ADU31" s="113"/>
      <c r="ADV31" s="113"/>
      <c r="ADW31" s="113"/>
      <c r="ADX31" s="113"/>
      <c r="ADY31" s="113"/>
      <c r="ADZ31" s="113"/>
      <c r="AEA31" s="113"/>
      <c r="AEB31" s="113"/>
      <c r="AEC31" s="113"/>
      <c r="AED31" s="113"/>
      <c r="AEE31" s="113"/>
      <c r="AEF31" s="113"/>
      <c r="AEG31" s="113"/>
      <c r="AEH31" s="113"/>
      <c r="AEI31" s="113"/>
      <c r="AEJ31" s="113"/>
      <c r="AEK31" s="113"/>
      <c r="AEL31" s="113"/>
      <c r="AEM31" s="113"/>
      <c r="AEN31" s="113"/>
      <c r="AEO31" s="113"/>
      <c r="AEP31" s="113"/>
      <c r="AEQ31" s="113"/>
      <c r="AER31" s="113"/>
      <c r="AES31" s="113"/>
      <c r="AET31" s="113"/>
      <c r="AEU31" s="113"/>
      <c r="AEV31" s="113"/>
      <c r="AEW31" s="113"/>
      <c r="AEX31" s="113"/>
      <c r="AEY31" s="113"/>
      <c r="AEZ31" s="113"/>
      <c r="AFA31" s="113"/>
      <c r="AFB31" s="113"/>
      <c r="AFC31" s="113"/>
      <c r="AFD31" s="113"/>
      <c r="AFE31" s="113"/>
      <c r="AFF31" s="113"/>
      <c r="AFG31" s="113"/>
      <c r="AFH31" s="113"/>
      <c r="AFI31" s="113"/>
      <c r="AFJ31" s="113"/>
      <c r="AFK31" s="113"/>
      <c r="AFL31" s="113"/>
      <c r="AFM31" s="113"/>
      <c r="AFN31" s="113"/>
      <c r="AFO31" s="113"/>
      <c r="AFP31" s="113"/>
      <c r="AFQ31" s="113"/>
      <c r="AFR31" s="113"/>
      <c r="AFS31" s="113"/>
      <c r="AFT31" s="113"/>
      <c r="AFU31" s="113"/>
      <c r="AFV31" s="113"/>
      <c r="AFW31" s="113"/>
      <c r="AFX31" s="113"/>
      <c r="AFY31" s="113"/>
      <c r="AFZ31" s="113"/>
      <c r="AGA31" s="113"/>
      <c r="AGB31" s="113"/>
      <c r="AGC31" s="113"/>
      <c r="AGD31" s="113"/>
      <c r="AGE31" s="113"/>
      <c r="AGF31" s="113"/>
      <c r="AGG31" s="113"/>
      <c r="AGH31" s="113"/>
      <c r="AGI31" s="113"/>
      <c r="AGJ31" s="113"/>
      <c r="AGK31" s="113"/>
      <c r="AGL31" s="113"/>
      <c r="AGM31" s="113"/>
      <c r="AGN31" s="113"/>
      <c r="AGO31" s="113"/>
      <c r="AGP31" s="113"/>
      <c r="AGQ31" s="113"/>
      <c r="AGR31" s="113"/>
      <c r="AGS31" s="113"/>
      <c r="AGT31" s="113"/>
      <c r="AGU31" s="113"/>
      <c r="AGV31" s="113"/>
      <c r="AGW31" s="113"/>
      <c r="AGX31" s="113"/>
      <c r="AGY31" s="113"/>
      <c r="AGZ31" s="113"/>
      <c r="AHA31" s="113"/>
      <c r="AHB31" s="113"/>
      <c r="AHC31" s="113"/>
      <c r="AHD31" s="113"/>
      <c r="AHE31" s="113"/>
      <c r="AHF31" s="113"/>
      <c r="AHG31" s="113"/>
      <c r="AHH31" s="113"/>
      <c r="AHI31" s="113"/>
      <c r="AHJ31" s="113"/>
      <c r="AHK31" s="113"/>
      <c r="AHL31" s="113"/>
      <c r="AHM31" s="113"/>
      <c r="AHN31" s="113"/>
      <c r="AHO31" s="113"/>
      <c r="AHP31" s="113"/>
      <c r="AHQ31" s="113"/>
      <c r="AHR31" s="113"/>
      <c r="AHS31" s="113"/>
      <c r="AHT31" s="113"/>
      <c r="AHU31" s="113"/>
      <c r="AHV31" s="113"/>
      <c r="AHW31" s="113"/>
      <c r="AHX31" s="113"/>
      <c r="AHY31" s="113"/>
      <c r="AHZ31" s="113"/>
      <c r="AIA31" s="113"/>
      <c r="AIB31" s="113"/>
      <c r="AIC31" s="113"/>
      <c r="AID31" s="113"/>
      <c r="AIE31" s="113"/>
      <c r="AIF31" s="113"/>
      <c r="AIG31" s="113"/>
      <c r="AIH31" s="113"/>
      <c r="AII31" s="113"/>
      <c r="AIJ31" s="113"/>
      <c r="AIK31" s="113"/>
      <c r="AIL31" s="113"/>
      <c r="AIM31" s="113"/>
      <c r="AIN31" s="113"/>
      <c r="AIO31" s="113"/>
      <c r="AIP31" s="113"/>
      <c r="AIQ31" s="113"/>
      <c r="AIR31" s="113"/>
      <c r="AIS31" s="113"/>
      <c r="AIT31" s="113"/>
      <c r="AIU31" s="113"/>
      <c r="AIV31" s="113"/>
      <c r="AIW31" s="113"/>
      <c r="AIX31" s="113"/>
      <c r="AIY31" s="113"/>
      <c r="AIZ31" s="113"/>
      <c r="AJA31" s="113"/>
      <c r="AJB31" s="113"/>
      <c r="AJC31" s="113"/>
      <c r="AJD31" s="113"/>
      <c r="AJE31" s="113"/>
      <c r="AJF31" s="113"/>
      <c r="AJG31" s="113"/>
      <c r="AJH31" s="113"/>
      <c r="AJI31" s="113"/>
      <c r="AJJ31" s="113"/>
      <c r="AJK31" s="113"/>
      <c r="AJL31" s="113"/>
      <c r="AJM31" s="113"/>
      <c r="AJN31" s="113"/>
      <c r="AJO31" s="113"/>
      <c r="AJP31" s="113"/>
      <c r="AJQ31" s="113"/>
      <c r="AJR31" s="113"/>
      <c r="AJS31" s="113"/>
      <c r="AJT31" s="113"/>
      <c r="AJU31" s="113"/>
      <c r="AJV31" s="113"/>
      <c r="AJW31" s="113"/>
      <c r="AJX31" s="113"/>
      <c r="AJY31" s="113"/>
      <c r="AJZ31" s="113"/>
      <c r="AKA31" s="113"/>
      <c r="AKB31" s="113"/>
      <c r="AKC31" s="113"/>
      <c r="AKD31" s="113"/>
      <c r="AKE31" s="113"/>
      <c r="AKF31" s="113"/>
      <c r="AKG31" s="113"/>
      <c r="AKH31" s="113"/>
      <c r="AKI31" s="113"/>
      <c r="AKJ31" s="113"/>
      <c r="AKK31" s="113"/>
      <c r="AKL31" s="113"/>
      <c r="AKM31" s="113"/>
      <c r="AKN31" s="113"/>
      <c r="AKO31" s="113"/>
      <c r="AKP31" s="113"/>
      <c r="AKQ31" s="113"/>
      <c r="AKR31" s="113"/>
      <c r="AKS31" s="113"/>
      <c r="AKT31" s="113"/>
      <c r="AKU31" s="113"/>
      <c r="AKV31" s="113"/>
      <c r="AKW31" s="113"/>
      <c r="AKX31" s="113"/>
      <c r="AKY31" s="113"/>
      <c r="AKZ31" s="113"/>
      <c r="ALA31" s="113"/>
      <c r="ALB31" s="113"/>
      <c r="ALC31" s="113"/>
      <c r="ALD31" s="113"/>
      <c r="ALE31" s="113"/>
      <c r="ALF31" s="113"/>
      <c r="ALG31" s="113"/>
      <c r="ALH31" s="113"/>
      <c r="ALI31" s="113"/>
      <c r="ALJ31" s="113"/>
      <c r="ALK31" s="113"/>
      <c r="ALL31" s="113"/>
      <c r="ALM31" s="113"/>
      <c r="ALN31" s="113"/>
      <c r="ALO31" s="113"/>
      <c r="ALP31" s="113"/>
      <c r="ALQ31" s="113"/>
      <c r="ALR31" s="113"/>
      <c r="ALS31" s="113"/>
      <c r="ALT31" s="113"/>
      <c r="ALU31" s="113"/>
      <c r="ALV31" s="113"/>
      <c r="ALW31" s="113"/>
      <c r="ALX31" s="113"/>
      <c r="ALY31" s="113"/>
      <c r="ALZ31" s="113"/>
      <c r="AMA31" s="113"/>
      <c r="AMB31" s="113"/>
      <c r="AMC31" s="113"/>
      <c r="AMD31" s="113"/>
      <c r="AME31" s="113"/>
      <c r="AMF31" s="113"/>
      <c r="AMG31" s="113"/>
      <c r="AMH31" s="113"/>
      <c r="AMI31" s="113"/>
      <c r="AMJ31" s="113"/>
      <c r="AMK31" s="113"/>
      <c r="AML31" s="113"/>
      <c r="AMM31" s="113"/>
      <c r="AMN31" s="113"/>
      <c r="AMO31" s="113"/>
      <c r="AMP31" s="113"/>
      <c r="AMQ31" s="113"/>
      <c r="AMR31" s="113"/>
      <c r="AMS31" s="113"/>
      <c r="AMT31" s="113"/>
      <c r="AMU31" s="113"/>
      <c r="AMV31" s="113"/>
      <c r="AMW31" s="113"/>
      <c r="AMX31" s="113"/>
      <c r="AMY31" s="113"/>
      <c r="AMZ31" s="113"/>
      <c r="ANA31" s="113"/>
      <c r="ANB31" s="113"/>
      <c r="ANC31" s="113"/>
      <c r="AND31" s="113"/>
      <c r="ANE31" s="113"/>
      <c r="ANF31" s="113"/>
      <c r="ANG31" s="113"/>
      <c r="ANH31" s="113"/>
      <c r="ANI31" s="113"/>
      <c r="ANJ31" s="113"/>
      <c r="ANK31" s="113"/>
      <c r="ANL31" s="113"/>
      <c r="ANM31" s="113"/>
      <c r="ANN31" s="113"/>
      <c r="ANO31" s="113"/>
      <c r="ANP31" s="113"/>
      <c r="ANQ31" s="113"/>
      <c r="ANR31" s="113"/>
      <c r="ANS31" s="113"/>
      <c r="ANT31" s="113"/>
      <c r="ANU31" s="113"/>
      <c r="ANV31" s="113"/>
      <c r="ANW31" s="113"/>
      <c r="ANX31" s="113"/>
      <c r="ANY31" s="113"/>
      <c r="ANZ31" s="113"/>
      <c r="AOA31" s="113"/>
      <c r="AOB31" s="113"/>
      <c r="AOC31" s="113"/>
      <c r="AOD31" s="113"/>
      <c r="AOE31" s="113"/>
      <c r="AOF31" s="113"/>
      <c r="AOG31" s="113"/>
      <c r="AOH31" s="113"/>
      <c r="AOI31" s="113"/>
      <c r="AOJ31" s="113"/>
      <c r="AOK31" s="113"/>
      <c r="AOL31" s="113"/>
      <c r="AOM31" s="113"/>
      <c r="AON31" s="113"/>
      <c r="AOO31" s="113"/>
      <c r="AOP31" s="113"/>
      <c r="AOQ31" s="113"/>
      <c r="AOR31" s="113"/>
      <c r="AOS31" s="113"/>
      <c r="AOT31" s="113"/>
      <c r="AOU31" s="113"/>
      <c r="AOV31" s="113"/>
      <c r="AOW31" s="113"/>
      <c r="AOX31" s="113"/>
      <c r="AOY31" s="113"/>
      <c r="AOZ31" s="113"/>
      <c r="APA31" s="113"/>
      <c r="APB31" s="113"/>
      <c r="APC31" s="113"/>
      <c r="APD31" s="113"/>
      <c r="APE31" s="113"/>
      <c r="APF31" s="113"/>
      <c r="APG31" s="113"/>
      <c r="APH31" s="113"/>
      <c r="API31" s="113"/>
      <c r="APJ31" s="113"/>
      <c r="APK31" s="113"/>
      <c r="APL31" s="113"/>
      <c r="APM31" s="113"/>
      <c r="APN31" s="113"/>
      <c r="APO31" s="113"/>
      <c r="APP31" s="113"/>
      <c r="APQ31" s="113"/>
      <c r="APR31" s="113"/>
      <c r="APS31" s="113"/>
      <c r="APT31" s="113"/>
      <c r="APU31" s="113"/>
      <c r="APV31" s="113"/>
      <c r="APW31" s="113"/>
      <c r="APX31" s="113"/>
      <c r="APY31" s="113"/>
      <c r="APZ31" s="113"/>
      <c r="AQA31" s="113"/>
      <c r="AQB31" s="113"/>
      <c r="AQC31" s="113"/>
      <c r="AQD31" s="113"/>
      <c r="AQE31" s="113"/>
      <c r="AQF31" s="113"/>
      <c r="AQG31" s="113"/>
      <c r="AQH31" s="113"/>
      <c r="AQI31" s="113"/>
      <c r="AQJ31" s="113"/>
      <c r="AQK31" s="113"/>
      <c r="AQL31" s="113"/>
      <c r="AQM31" s="113"/>
      <c r="AQN31" s="113"/>
      <c r="AQO31" s="113"/>
      <c r="AQP31" s="113"/>
      <c r="AQQ31" s="113"/>
      <c r="AQR31" s="113"/>
      <c r="AQS31" s="113"/>
      <c r="AQT31" s="113"/>
      <c r="AQU31" s="113"/>
      <c r="AQV31" s="113"/>
      <c r="AQW31" s="113"/>
      <c r="AQX31" s="113"/>
      <c r="AQY31" s="113"/>
      <c r="AQZ31" s="113"/>
      <c r="ARA31" s="113"/>
      <c r="ARB31" s="113"/>
      <c r="ARC31" s="113"/>
      <c r="ARD31" s="113"/>
      <c r="ARE31" s="113"/>
      <c r="ARF31" s="113"/>
      <c r="ARG31" s="113"/>
      <c r="ARH31" s="113"/>
      <c r="ARI31" s="113"/>
      <c r="ARJ31" s="113"/>
      <c r="ARK31" s="113"/>
      <c r="ARL31" s="113"/>
      <c r="ARM31" s="113"/>
      <c r="ARN31" s="113"/>
      <c r="ARO31" s="113"/>
      <c r="ARP31" s="113"/>
      <c r="ARQ31" s="113"/>
      <c r="ARR31" s="113"/>
      <c r="ARS31" s="113"/>
      <c r="ART31" s="113"/>
      <c r="ARU31" s="113"/>
      <c r="ARV31" s="113"/>
      <c r="ARW31" s="113"/>
      <c r="ARX31" s="113"/>
      <c r="ARY31" s="113"/>
      <c r="ARZ31" s="113"/>
      <c r="ASA31" s="113"/>
      <c r="ASB31" s="113"/>
      <c r="ASC31" s="113"/>
      <c r="ASD31" s="113"/>
      <c r="ASE31" s="113"/>
      <c r="ASF31" s="113"/>
      <c r="ASG31" s="113"/>
      <c r="ASH31" s="113"/>
      <c r="ASI31" s="113"/>
      <c r="ASJ31" s="113"/>
      <c r="ASK31" s="113"/>
      <c r="ASL31" s="113"/>
      <c r="ASM31" s="113"/>
      <c r="ASN31" s="113"/>
      <c r="ASO31" s="113"/>
      <c r="ASP31" s="113"/>
      <c r="ASQ31" s="113"/>
      <c r="ASR31" s="113"/>
      <c r="ASS31" s="113"/>
      <c r="AST31" s="113"/>
      <c r="ASU31" s="113"/>
      <c r="ASV31" s="113"/>
      <c r="ASW31" s="113"/>
      <c r="ASX31" s="113"/>
      <c r="ASY31" s="113"/>
      <c r="ASZ31" s="113"/>
      <c r="ATA31" s="113"/>
      <c r="ATB31" s="113"/>
      <c r="ATC31" s="113"/>
      <c r="ATD31" s="113"/>
      <c r="ATE31" s="113"/>
      <c r="ATF31" s="113"/>
      <c r="ATG31" s="113"/>
      <c r="ATH31" s="113"/>
      <c r="ATI31" s="113"/>
      <c r="ATJ31" s="113"/>
      <c r="ATK31" s="113"/>
      <c r="ATL31" s="113"/>
      <c r="ATM31" s="113"/>
      <c r="ATN31" s="113"/>
      <c r="ATO31" s="113"/>
      <c r="ATP31" s="113"/>
      <c r="ATQ31" s="113"/>
      <c r="ATR31" s="113"/>
      <c r="ATS31" s="113"/>
      <c r="ATT31" s="113"/>
      <c r="ATU31" s="113"/>
      <c r="ATV31" s="113"/>
      <c r="ATW31" s="113"/>
      <c r="ATX31" s="113"/>
      <c r="ATY31" s="113"/>
      <c r="ATZ31" s="113"/>
      <c r="AUA31" s="113"/>
      <c r="AUB31" s="113"/>
      <c r="AUC31" s="113"/>
      <c r="AUD31" s="113"/>
      <c r="AUE31" s="113"/>
      <c r="AUF31" s="113"/>
      <c r="AUG31" s="113"/>
      <c r="AUH31" s="113"/>
      <c r="AUI31" s="113"/>
      <c r="AUJ31" s="113"/>
      <c r="AUK31" s="113"/>
      <c r="AUL31" s="113"/>
      <c r="AUM31" s="113"/>
      <c r="AUN31" s="113"/>
      <c r="AUO31" s="113"/>
      <c r="AUP31" s="113"/>
      <c r="AUQ31" s="113"/>
      <c r="AUR31" s="113"/>
      <c r="AUS31" s="113"/>
      <c r="AUT31" s="113"/>
      <c r="AUU31" s="113"/>
      <c r="AUV31" s="113"/>
      <c r="AUW31" s="113"/>
      <c r="AUX31" s="113"/>
      <c r="AUY31" s="113"/>
      <c r="AUZ31" s="113"/>
      <c r="AVA31" s="113"/>
      <c r="AVB31" s="113"/>
      <c r="AVC31" s="113"/>
      <c r="AVD31" s="113"/>
      <c r="AVE31" s="113"/>
      <c r="AVF31" s="113"/>
      <c r="AVG31" s="113"/>
      <c r="AVH31" s="113"/>
      <c r="AVI31" s="113"/>
      <c r="AVJ31" s="113"/>
      <c r="AVK31" s="113"/>
      <c r="AVL31" s="113"/>
      <c r="AVM31" s="113"/>
      <c r="AVN31" s="113"/>
      <c r="AVO31" s="113"/>
      <c r="AVP31" s="113"/>
      <c r="AVQ31" s="113"/>
      <c r="AVR31" s="113"/>
      <c r="AVS31" s="113"/>
      <c r="AVT31" s="113"/>
      <c r="AVU31" s="113"/>
      <c r="AVV31" s="113"/>
      <c r="AVW31" s="113"/>
      <c r="AVX31" s="113"/>
      <c r="AVY31" s="113"/>
      <c r="AVZ31" s="113"/>
      <c r="AWA31" s="113"/>
      <c r="AWB31" s="113"/>
      <c r="AWC31" s="113"/>
      <c r="AWD31" s="113"/>
      <c r="AWE31" s="113"/>
      <c r="AWF31" s="113"/>
      <c r="AWG31" s="113"/>
      <c r="AWH31" s="113"/>
      <c r="AWI31" s="113"/>
      <c r="AWJ31" s="113"/>
      <c r="AWK31" s="113"/>
      <c r="AWL31" s="113"/>
      <c r="AWM31" s="113"/>
      <c r="AWN31" s="113"/>
      <c r="AWO31" s="113"/>
      <c r="AWP31" s="113"/>
      <c r="AWQ31" s="113"/>
      <c r="AWR31" s="113"/>
      <c r="AWS31" s="113"/>
      <c r="AWT31" s="113"/>
      <c r="AWU31" s="113"/>
      <c r="AWV31" s="113"/>
      <c r="AWW31" s="113"/>
      <c r="AWX31" s="113"/>
      <c r="AWY31" s="113"/>
      <c r="AWZ31" s="113"/>
      <c r="AXA31" s="113"/>
      <c r="AXB31" s="113"/>
      <c r="AXC31" s="113"/>
      <c r="AXD31" s="113"/>
      <c r="AXE31" s="113"/>
      <c r="AXF31" s="113"/>
      <c r="AXG31" s="113"/>
      <c r="AXH31" s="113"/>
      <c r="AXI31" s="113"/>
      <c r="AXJ31" s="113"/>
      <c r="AXK31" s="113"/>
      <c r="AXL31" s="113"/>
      <c r="AXM31" s="113"/>
      <c r="AXN31" s="113"/>
      <c r="AXO31" s="113"/>
      <c r="AXP31" s="113"/>
      <c r="AXQ31" s="113"/>
      <c r="AXR31" s="113"/>
      <c r="AXS31" s="113"/>
      <c r="AXT31" s="113"/>
      <c r="AXU31" s="113"/>
      <c r="AXV31" s="113"/>
      <c r="AXW31" s="113"/>
      <c r="AXX31" s="113"/>
      <c r="AXY31" s="113"/>
      <c r="AXZ31" s="113"/>
      <c r="AYA31" s="113"/>
      <c r="AYB31" s="113"/>
      <c r="AYC31" s="113"/>
      <c r="AYD31" s="113"/>
      <c r="AYE31" s="113"/>
      <c r="AYF31" s="113"/>
      <c r="AYG31" s="113"/>
      <c r="AYH31" s="113"/>
      <c r="AYI31" s="113"/>
      <c r="AYJ31" s="113"/>
      <c r="AYK31" s="113"/>
      <c r="AYL31" s="113"/>
      <c r="AYM31" s="113"/>
      <c r="AYN31" s="113"/>
      <c r="AYO31" s="113"/>
      <c r="AYP31" s="113"/>
      <c r="AYQ31" s="113"/>
      <c r="AYR31" s="113"/>
      <c r="AYS31" s="113"/>
      <c r="AYT31" s="113"/>
      <c r="AYU31" s="113"/>
      <c r="AYV31" s="113"/>
      <c r="AYW31" s="113"/>
      <c r="AYX31" s="113"/>
      <c r="AYY31" s="113"/>
      <c r="AYZ31" s="113"/>
      <c r="AZA31" s="113"/>
      <c r="AZB31" s="113"/>
      <c r="AZC31" s="113"/>
      <c r="AZD31" s="113"/>
      <c r="AZE31" s="113"/>
      <c r="AZF31" s="113"/>
      <c r="AZG31" s="113"/>
      <c r="AZH31" s="113"/>
      <c r="AZI31" s="113"/>
      <c r="AZJ31" s="113"/>
      <c r="AZK31" s="113"/>
      <c r="AZL31" s="113"/>
      <c r="AZM31" s="113"/>
      <c r="AZN31" s="113"/>
      <c r="AZO31" s="113"/>
      <c r="AZP31" s="113"/>
      <c r="AZQ31" s="113"/>
      <c r="AZR31" s="113"/>
      <c r="AZS31" s="113"/>
      <c r="AZT31" s="113"/>
      <c r="AZU31" s="113"/>
      <c r="AZV31" s="113"/>
      <c r="AZW31" s="113"/>
      <c r="AZX31" s="113"/>
      <c r="AZY31" s="113"/>
      <c r="AZZ31" s="113"/>
      <c r="BAA31" s="113"/>
      <c r="BAB31" s="113"/>
      <c r="BAC31" s="113"/>
      <c r="BAD31" s="113"/>
      <c r="BAE31" s="113"/>
      <c r="BAF31" s="113"/>
      <c r="BAG31" s="113"/>
      <c r="BAH31" s="113"/>
      <c r="BAI31" s="113"/>
      <c r="BAJ31" s="113"/>
      <c r="BAK31" s="113"/>
      <c r="BAL31" s="113"/>
      <c r="BAM31" s="113"/>
      <c r="BAN31" s="113"/>
      <c r="BAO31" s="113"/>
      <c r="BAP31" s="113"/>
      <c r="BAQ31" s="113"/>
      <c r="BAR31" s="113"/>
      <c r="BAS31" s="113"/>
      <c r="BAT31" s="113"/>
      <c r="BAU31" s="113"/>
      <c r="BAV31" s="113"/>
      <c r="BAW31" s="113"/>
      <c r="BAX31" s="113"/>
      <c r="BAY31" s="113"/>
      <c r="BAZ31" s="113"/>
      <c r="BBA31" s="113"/>
      <c r="BBB31" s="113"/>
      <c r="BBC31" s="113"/>
      <c r="BBD31" s="113"/>
      <c r="BBE31" s="113"/>
      <c r="BBF31" s="113"/>
      <c r="BBG31" s="113"/>
      <c r="BBH31" s="113"/>
      <c r="BBI31" s="113"/>
      <c r="BBJ31" s="113"/>
      <c r="BBK31" s="113"/>
      <c r="BBL31" s="113"/>
      <c r="BBM31" s="113"/>
      <c r="BBN31" s="113"/>
      <c r="BBO31" s="113"/>
      <c r="BBP31" s="113"/>
      <c r="BBQ31" s="113"/>
      <c r="BBR31" s="113"/>
      <c r="BBS31" s="113"/>
      <c r="BBT31" s="113"/>
      <c r="BBU31" s="113"/>
      <c r="BBV31" s="113"/>
      <c r="BBW31" s="113"/>
      <c r="BBX31" s="113"/>
      <c r="BBY31" s="113"/>
      <c r="BBZ31" s="113"/>
      <c r="BCA31" s="113"/>
      <c r="BCB31" s="113"/>
      <c r="BCC31" s="113"/>
      <c r="BCD31" s="113"/>
      <c r="BCE31" s="113"/>
      <c r="BCF31" s="113"/>
      <c r="BCG31" s="113"/>
      <c r="BCH31" s="113"/>
      <c r="BCI31" s="113"/>
      <c r="BCJ31" s="113"/>
      <c r="BCK31" s="113"/>
      <c r="BCL31" s="113"/>
      <c r="BCM31" s="113"/>
      <c r="BCN31" s="113"/>
      <c r="BCO31" s="113"/>
      <c r="BCP31" s="113"/>
      <c r="BCQ31" s="113"/>
      <c r="BCR31" s="113"/>
      <c r="BCS31" s="113"/>
      <c r="BCT31" s="113"/>
      <c r="BCU31" s="113"/>
      <c r="BCV31" s="113"/>
      <c r="BCW31" s="113"/>
      <c r="BCX31" s="113"/>
      <c r="BCY31" s="113"/>
      <c r="BCZ31" s="113"/>
      <c r="BDA31" s="113"/>
      <c r="BDB31" s="113"/>
      <c r="BDC31" s="113"/>
      <c r="BDD31" s="113"/>
      <c r="BDE31" s="113"/>
      <c r="BDF31" s="113"/>
      <c r="BDG31" s="113"/>
      <c r="BDH31" s="113"/>
      <c r="BDI31" s="113"/>
      <c r="BDJ31" s="113"/>
      <c r="BDK31" s="113"/>
      <c r="BDL31" s="113"/>
      <c r="BDM31" s="113"/>
      <c r="BDN31" s="113"/>
      <c r="BDO31" s="113"/>
      <c r="BDP31" s="113"/>
      <c r="BDQ31" s="113"/>
      <c r="BDR31" s="113"/>
      <c r="BDS31" s="113"/>
      <c r="BDT31" s="113"/>
      <c r="BDU31" s="113"/>
      <c r="BDV31" s="113"/>
      <c r="BDW31" s="113"/>
      <c r="BDX31" s="113"/>
      <c r="BDY31" s="113"/>
      <c r="BDZ31" s="113"/>
      <c r="BEA31" s="113"/>
      <c r="BEB31" s="113"/>
      <c r="BEC31" s="113"/>
      <c r="BED31" s="113"/>
      <c r="BEE31" s="113"/>
      <c r="BEF31" s="113"/>
      <c r="BEG31" s="113"/>
      <c r="BEH31" s="113"/>
      <c r="BEI31" s="113"/>
      <c r="BEJ31" s="113"/>
      <c r="BEK31" s="113"/>
      <c r="BEL31" s="113"/>
      <c r="BEM31" s="113"/>
      <c r="BEN31" s="113"/>
      <c r="BEO31" s="113"/>
      <c r="BEP31" s="113"/>
      <c r="BEQ31" s="113"/>
      <c r="BER31" s="113"/>
      <c r="BES31" s="113"/>
      <c r="BET31" s="113"/>
      <c r="BEU31" s="113"/>
      <c r="BEV31" s="113"/>
      <c r="BEW31" s="113"/>
      <c r="BEX31" s="113"/>
      <c r="BEY31" s="113"/>
      <c r="BEZ31" s="113"/>
      <c r="BFA31" s="113"/>
      <c r="BFB31" s="113"/>
      <c r="BFC31" s="113"/>
      <c r="BFD31" s="113"/>
      <c r="BFE31" s="113"/>
      <c r="BFF31" s="113"/>
      <c r="BFG31" s="113"/>
      <c r="BFH31" s="113"/>
      <c r="BFI31" s="113"/>
      <c r="BFJ31" s="113"/>
      <c r="BFK31" s="113"/>
      <c r="BFL31" s="113"/>
      <c r="BFM31" s="113"/>
      <c r="BFN31" s="113"/>
      <c r="BFO31" s="113"/>
      <c r="BFP31" s="113"/>
      <c r="BFQ31" s="113"/>
      <c r="BFR31" s="113"/>
      <c r="BFS31" s="113"/>
      <c r="BFT31" s="113"/>
      <c r="BFU31" s="113"/>
      <c r="BFV31" s="113"/>
      <c r="BFW31" s="113"/>
      <c r="BFX31" s="113"/>
      <c r="BFY31" s="113"/>
      <c r="BFZ31" s="113"/>
      <c r="BGA31" s="113"/>
      <c r="BGB31" s="113"/>
      <c r="BGC31" s="113"/>
      <c r="BGD31" s="113"/>
      <c r="BGE31" s="113"/>
      <c r="BGF31" s="113"/>
      <c r="BGG31" s="113"/>
      <c r="BGH31" s="113"/>
      <c r="BGI31" s="113"/>
      <c r="BGJ31" s="113"/>
      <c r="BGK31" s="113"/>
      <c r="BGL31" s="113"/>
      <c r="BGM31" s="113"/>
      <c r="BGN31" s="113"/>
      <c r="BGO31" s="113"/>
      <c r="BGP31" s="113"/>
      <c r="BGQ31" s="113"/>
      <c r="BGR31" s="113"/>
      <c r="BGS31" s="113"/>
      <c r="BGT31" s="113"/>
      <c r="BGU31" s="113"/>
      <c r="BGV31" s="113"/>
      <c r="BGW31" s="113"/>
      <c r="BGX31" s="113"/>
      <c r="BGY31" s="113"/>
      <c r="BGZ31" s="113"/>
      <c r="BHA31" s="113"/>
      <c r="BHB31" s="113"/>
      <c r="BHC31" s="113"/>
      <c r="BHD31" s="113"/>
      <c r="BHE31" s="113"/>
      <c r="BHF31" s="113"/>
      <c r="BHG31" s="113"/>
      <c r="BHH31" s="113"/>
      <c r="BHI31" s="113"/>
      <c r="BHJ31" s="113"/>
      <c r="BHK31" s="113"/>
      <c r="BHL31" s="113"/>
      <c r="BHM31" s="113"/>
      <c r="BHN31" s="113"/>
      <c r="BHO31" s="113"/>
      <c r="BHP31" s="113"/>
      <c r="BHQ31" s="113"/>
      <c r="BHR31" s="113"/>
      <c r="BHS31" s="113"/>
      <c r="BHT31" s="113"/>
      <c r="BHU31" s="113"/>
      <c r="BHV31" s="113"/>
      <c r="BHW31" s="113"/>
      <c r="BHX31" s="113"/>
      <c r="BHY31" s="113"/>
      <c r="BHZ31" s="113"/>
      <c r="BIA31" s="113"/>
      <c r="BIB31" s="113"/>
      <c r="BIC31" s="113"/>
      <c r="BID31" s="113"/>
      <c r="BIE31" s="113"/>
      <c r="BIF31" s="113"/>
      <c r="BIG31" s="113"/>
      <c r="BIH31" s="113"/>
      <c r="BII31" s="113"/>
      <c r="BIJ31" s="113"/>
      <c r="BIK31" s="113"/>
      <c r="BIL31" s="113"/>
      <c r="BIM31" s="113"/>
      <c r="BIN31" s="113"/>
      <c r="BIO31" s="113"/>
      <c r="BIP31" s="113"/>
      <c r="BIQ31" s="113"/>
      <c r="BIR31" s="113"/>
      <c r="BIS31" s="113"/>
      <c r="BIT31" s="113"/>
      <c r="BIU31" s="113"/>
      <c r="BIV31" s="113"/>
      <c r="BIW31" s="113"/>
      <c r="BIX31" s="113"/>
      <c r="BIY31" s="113"/>
      <c r="BIZ31" s="113"/>
      <c r="BJA31" s="113"/>
      <c r="BJB31" s="113"/>
      <c r="BJC31" s="113"/>
      <c r="BJD31" s="113"/>
      <c r="BJE31" s="113"/>
      <c r="BJF31" s="113"/>
      <c r="BJG31" s="113"/>
      <c r="BJH31" s="113"/>
      <c r="BJI31" s="113"/>
      <c r="BJJ31" s="113"/>
      <c r="BJK31" s="113"/>
      <c r="BJL31" s="113"/>
      <c r="BJM31" s="113"/>
      <c r="BJN31" s="113"/>
      <c r="BJO31" s="113"/>
      <c r="BJP31" s="113"/>
      <c r="BJQ31" s="113"/>
      <c r="BJR31" s="113"/>
      <c r="BJS31" s="113"/>
      <c r="BJT31" s="113"/>
      <c r="BJU31" s="113"/>
      <c r="BJV31" s="113"/>
      <c r="BJW31" s="113"/>
      <c r="BJX31" s="113"/>
      <c r="BJY31" s="113"/>
      <c r="BJZ31" s="113"/>
      <c r="BKA31" s="113"/>
      <c r="BKB31" s="113"/>
      <c r="BKC31" s="113"/>
      <c r="BKD31" s="113"/>
      <c r="BKE31" s="113"/>
      <c r="BKF31" s="113"/>
      <c r="BKG31" s="113"/>
      <c r="BKH31" s="113"/>
      <c r="BKI31" s="113"/>
      <c r="BKJ31" s="113"/>
      <c r="BKK31" s="113"/>
      <c r="BKL31" s="113"/>
      <c r="BKM31" s="113"/>
      <c r="BKN31" s="113"/>
      <c r="BKO31" s="113"/>
      <c r="BKP31" s="113"/>
      <c r="BKQ31" s="113"/>
      <c r="BKR31" s="113"/>
      <c r="BKS31" s="113"/>
      <c r="BKT31" s="113"/>
      <c r="BKU31" s="113"/>
      <c r="BKV31" s="113"/>
      <c r="BKW31" s="113"/>
      <c r="BKX31" s="113"/>
      <c r="BKY31" s="113"/>
      <c r="BKZ31" s="113"/>
      <c r="BLA31" s="113"/>
      <c r="BLB31" s="113"/>
      <c r="BLC31" s="113"/>
      <c r="BLD31" s="113"/>
      <c r="BLE31" s="113"/>
      <c r="BLF31" s="113"/>
      <c r="BLG31" s="113"/>
      <c r="BLH31" s="113"/>
      <c r="BLI31" s="113"/>
      <c r="BLJ31" s="113"/>
      <c r="BLK31" s="113"/>
      <c r="BLL31" s="113"/>
      <c r="BLM31" s="113"/>
      <c r="BLN31" s="113"/>
      <c r="BLO31" s="113"/>
      <c r="BLP31" s="114"/>
    </row>
    <row r="32" spans="1:1680" s="115" customFormat="1" ht="100.5" customHeight="1">
      <c r="A32" s="391"/>
      <c r="B32" s="382"/>
      <c r="C32" s="385"/>
      <c r="D32" s="111" t="s">
        <v>37</v>
      </c>
      <c r="E32" s="117">
        <v>0</v>
      </c>
      <c r="F32" s="117">
        <v>0</v>
      </c>
      <c r="G32" s="108">
        <v>0</v>
      </c>
      <c r="H32" s="119">
        <v>11</v>
      </c>
      <c r="I32" s="246" t="s">
        <v>507</v>
      </c>
      <c r="J32" s="246">
        <v>15</v>
      </c>
      <c r="K32" s="210">
        <v>0</v>
      </c>
      <c r="L32" s="246">
        <f>K32/J32*100</f>
        <v>0</v>
      </c>
      <c r="M32" s="247" t="s">
        <v>505</v>
      </c>
      <c r="N32" s="246" t="s">
        <v>506</v>
      </c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  <c r="IW32" s="113"/>
      <c r="IX32" s="113"/>
      <c r="IY32" s="113"/>
      <c r="IZ32" s="113"/>
      <c r="JA32" s="113"/>
      <c r="JB32" s="113"/>
      <c r="JC32" s="113"/>
      <c r="JD32" s="113"/>
      <c r="JE32" s="113"/>
      <c r="JF32" s="113"/>
      <c r="JG32" s="113"/>
      <c r="JH32" s="113"/>
      <c r="JI32" s="113"/>
      <c r="JJ32" s="113"/>
      <c r="JK32" s="113"/>
      <c r="JL32" s="113"/>
      <c r="JM32" s="113"/>
      <c r="JN32" s="113"/>
      <c r="JO32" s="113"/>
      <c r="JP32" s="113"/>
      <c r="JQ32" s="113"/>
      <c r="JR32" s="113"/>
      <c r="JS32" s="113"/>
      <c r="JT32" s="113"/>
      <c r="JU32" s="113"/>
      <c r="JV32" s="113"/>
      <c r="JW32" s="113"/>
      <c r="JX32" s="113"/>
      <c r="JY32" s="113"/>
      <c r="JZ32" s="113"/>
      <c r="KA32" s="113"/>
      <c r="KB32" s="113"/>
      <c r="KC32" s="113"/>
      <c r="KD32" s="113"/>
      <c r="KE32" s="113"/>
      <c r="KF32" s="113"/>
      <c r="KG32" s="113"/>
      <c r="KH32" s="113"/>
      <c r="KI32" s="113"/>
      <c r="KJ32" s="113"/>
      <c r="KK32" s="113"/>
      <c r="KL32" s="113"/>
      <c r="KM32" s="113"/>
      <c r="KN32" s="113"/>
      <c r="KO32" s="113"/>
      <c r="KP32" s="113"/>
      <c r="KQ32" s="113"/>
      <c r="KR32" s="113"/>
      <c r="KS32" s="113"/>
      <c r="KT32" s="113"/>
      <c r="KU32" s="113"/>
      <c r="KV32" s="113"/>
      <c r="KW32" s="113"/>
      <c r="KX32" s="113"/>
      <c r="KY32" s="113"/>
      <c r="KZ32" s="113"/>
      <c r="LA32" s="113"/>
      <c r="LB32" s="113"/>
      <c r="LC32" s="113"/>
      <c r="LD32" s="113"/>
      <c r="LE32" s="113"/>
      <c r="LF32" s="113"/>
      <c r="LG32" s="113"/>
      <c r="LH32" s="113"/>
      <c r="LI32" s="113"/>
      <c r="LJ32" s="113"/>
      <c r="LK32" s="113"/>
      <c r="LL32" s="113"/>
      <c r="LM32" s="113"/>
      <c r="LN32" s="113"/>
      <c r="LO32" s="113"/>
      <c r="LP32" s="113"/>
      <c r="LQ32" s="113"/>
      <c r="LR32" s="113"/>
      <c r="LS32" s="113"/>
      <c r="LT32" s="113"/>
      <c r="LU32" s="113"/>
      <c r="LV32" s="113"/>
      <c r="LW32" s="113"/>
      <c r="LX32" s="113"/>
      <c r="LY32" s="113"/>
      <c r="LZ32" s="113"/>
      <c r="MA32" s="113"/>
      <c r="MB32" s="113"/>
      <c r="MC32" s="113"/>
      <c r="MD32" s="113"/>
      <c r="ME32" s="113"/>
      <c r="MF32" s="113"/>
      <c r="MG32" s="113"/>
      <c r="MH32" s="113"/>
      <c r="MI32" s="113"/>
      <c r="MJ32" s="113"/>
      <c r="MK32" s="113"/>
      <c r="ML32" s="113"/>
      <c r="MM32" s="113"/>
      <c r="MN32" s="113"/>
      <c r="MO32" s="113"/>
      <c r="MP32" s="113"/>
      <c r="MQ32" s="113"/>
      <c r="MR32" s="113"/>
      <c r="MS32" s="113"/>
      <c r="MT32" s="113"/>
      <c r="MU32" s="113"/>
      <c r="MV32" s="113"/>
      <c r="MW32" s="113"/>
      <c r="MX32" s="113"/>
      <c r="MY32" s="113"/>
      <c r="MZ32" s="113"/>
      <c r="NA32" s="113"/>
      <c r="NB32" s="113"/>
      <c r="NC32" s="113"/>
      <c r="ND32" s="113"/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3"/>
      <c r="NS32" s="113"/>
      <c r="NT32" s="113"/>
      <c r="NU32" s="113"/>
      <c r="NV32" s="113"/>
      <c r="NW32" s="113"/>
      <c r="NX32" s="113"/>
      <c r="NY32" s="113"/>
      <c r="NZ32" s="113"/>
      <c r="OA32" s="113"/>
      <c r="OB32" s="113"/>
      <c r="OC32" s="113"/>
      <c r="OD32" s="113"/>
      <c r="OE32" s="113"/>
      <c r="OF32" s="113"/>
      <c r="OG32" s="113"/>
      <c r="OH32" s="113"/>
      <c r="OI32" s="113"/>
      <c r="OJ32" s="113"/>
      <c r="OK32" s="113"/>
      <c r="OL32" s="113"/>
      <c r="OM32" s="113"/>
      <c r="ON32" s="113"/>
      <c r="OO32" s="113"/>
      <c r="OP32" s="113"/>
      <c r="OQ32" s="113"/>
      <c r="OR32" s="113"/>
      <c r="OS32" s="113"/>
      <c r="OT32" s="113"/>
      <c r="OU32" s="113"/>
      <c r="OV32" s="113"/>
      <c r="OW32" s="113"/>
      <c r="OX32" s="113"/>
      <c r="OY32" s="113"/>
      <c r="OZ32" s="113"/>
      <c r="PA32" s="113"/>
      <c r="PB32" s="113"/>
      <c r="PC32" s="113"/>
      <c r="PD32" s="113"/>
      <c r="PE32" s="113"/>
      <c r="PF32" s="113"/>
      <c r="PG32" s="113"/>
      <c r="PH32" s="113"/>
      <c r="PI32" s="113"/>
      <c r="PJ32" s="113"/>
      <c r="PK32" s="113"/>
      <c r="PL32" s="113"/>
      <c r="PM32" s="113"/>
      <c r="PN32" s="113"/>
      <c r="PO32" s="113"/>
      <c r="PP32" s="113"/>
      <c r="PQ32" s="113"/>
      <c r="PR32" s="113"/>
      <c r="PS32" s="113"/>
      <c r="PT32" s="113"/>
      <c r="PU32" s="113"/>
      <c r="PV32" s="113"/>
      <c r="PW32" s="113"/>
      <c r="PX32" s="113"/>
      <c r="PY32" s="113"/>
      <c r="PZ32" s="113"/>
      <c r="QA32" s="113"/>
      <c r="QB32" s="113"/>
      <c r="QC32" s="113"/>
      <c r="QD32" s="113"/>
      <c r="QE32" s="113"/>
      <c r="QF32" s="113"/>
      <c r="QG32" s="113"/>
      <c r="QH32" s="113"/>
      <c r="QI32" s="113"/>
      <c r="QJ32" s="113"/>
      <c r="QK32" s="113"/>
      <c r="QL32" s="113"/>
      <c r="QM32" s="113"/>
      <c r="QN32" s="113"/>
      <c r="QO32" s="113"/>
      <c r="QP32" s="113"/>
      <c r="QQ32" s="113"/>
      <c r="QR32" s="113"/>
      <c r="QS32" s="113"/>
      <c r="QT32" s="113"/>
      <c r="QU32" s="113"/>
      <c r="QV32" s="113"/>
      <c r="QW32" s="113"/>
      <c r="QX32" s="113"/>
      <c r="QY32" s="113"/>
      <c r="QZ32" s="113"/>
      <c r="RA32" s="113"/>
      <c r="RB32" s="113"/>
      <c r="RC32" s="113"/>
      <c r="RD32" s="113"/>
      <c r="RE32" s="113"/>
      <c r="RF32" s="113"/>
      <c r="RG32" s="113"/>
      <c r="RH32" s="113"/>
      <c r="RI32" s="113"/>
      <c r="RJ32" s="113"/>
      <c r="RK32" s="113"/>
      <c r="RL32" s="113"/>
      <c r="RM32" s="113"/>
      <c r="RN32" s="113"/>
      <c r="RO32" s="113"/>
      <c r="RP32" s="113"/>
      <c r="RQ32" s="113"/>
      <c r="RR32" s="113"/>
      <c r="RS32" s="113"/>
      <c r="RT32" s="113"/>
      <c r="RU32" s="113"/>
      <c r="RV32" s="113"/>
      <c r="RW32" s="113"/>
      <c r="RX32" s="113"/>
      <c r="RY32" s="113"/>
      <c r="RZ32" s="113"/>
      <c r="SA32" s="113"/>
      <c r="SB32" s="113"/>
      <c r="SC32" s="113"/>
      <c r="SD32" s="113"/>
      <c r="SE32" s="113"/>
      <c r="SF32" s="113"/>
      <c r="SG32" s="113"/>
      <c r="SH32" s="113"/>
      <c r="SI32" s="113"/>
      <c r="SJ32" s="113"/>
      <c r="SK32" s="113"/>
      <c r="SL32" s="113"/>
      <c r="SM32" s="113"/>
      <c r="SN32" s="113"/>
      <c r="SO32" s="113"/>
      <c r="SP32" s="113"/>
      <c r="SQ32" s="113"/>
      <c r="SR32" s="113"/>
      <c r="SS32" s="113"/>
      <c r="ST32" s="113"/>
      <c r="SU32" s="113"/>
      <c r="SV32" s="113"/>
      <c r="SW32" s="113"/>
      <c r="SX32" s="113"/>
      <c r="SY32" s="113"/>
      <c r="SZ32" s="113"/>
      <c r="TA32" s="113"/>
      <c r="TB32" s="113"/>
      <c r="TC32" s="113"/>
      <c r="TD32" s="113"/>
      <c r="TE32" s="113"/>
      <c r="TF32" s="113"/>
      <c r="TG32" s="113"/>
      <c r="TH32" s="113"/>
      <c r="TI32" s="113"/>
      <c r="TJ32" s="113"/>
      <c r="TK32" s="113"/>
      <c r="TL32" s="113"/>
      <c r="TM32" s="113"/>
      <c r="TN32" s="113"/>
      <c r="TO32" s="113"/>
      <c r="TP32" s="113"/>
      <c r="TQ32" s="113"/>
      <c r="TR32" s="113"/>
      <c r="TS32" s="113"/>
      <c r="TT32" s="113"/>
      <c r="TU32" s="113"/>
      <c r="TV32" s="113"/>
      <c r="TW32" s="113"/>
      <c r="TX32" s="113"/>
      <c r="TY32" s="113"/>
      <c r="TZ32" s="113"/>
      <c r="UA32" s="113"/>
      <c r="UB32" s="113"/>
      <c r="UC32" s="113"/>
      <c r="UD32" s="113"/>
      <c r="UE32" s="113"/>
      <c r="UF32" s="113"/>
      <c r="UG32" s="113"/>
      <c r="UH32" s="113"/>
      <c r="UI32" s="113"/>
      <c r="UJ32" s="113"/>
      <c r="UK32" s="113"/>
      <c r="UL32" s="113"/>
      <c r="UM32" s="113"/>
      <c r="UN32" s="113"/>
      <c r="UO32" s="113"/>
      <c r="UP32" s="113"/>
      <c r="UQ32" s="113"/>
      <c r="UR32" s="113"/>
      <c r="US32" s="113"/>
      <c r="UT32" s="113"/>
      <c r="UU32" s="113"/>
      <c r="UV32" s="113"/>
      <c r="UW32" s="113"/>
      <c r="UX32" s="113"/>
      <c r="UY32" s="113"/>
      <c r="UZ32" s="113"/>
      <c r="VA32" s="113"/>
      <c r="VB32" s="113"/>
      <c r="VC32" s="113"/>
      <c r="VD32" s="113"/>
      <c r="VE32" s="113"/>
      <c r="VF32" s="113"/>
      <c r="VG32" s="113"/>
      <c r="VH32" s="113"/>
      <c r="VI32" s="113"/>
      <c r="VJ32" s="113"/>
      <c r="VK32" s="113"/>
      <c r="VL32" s="113"/>
      <c r="VM32" s="113"/>
      <c r="VN32" s="113"/>
      <c r="VO32" s="113"/>
      <c r="VP32" s="113"/>
      <c r="VQ32" s="113"/>
      <c r="VR32" s="113"/>
      <c r="VS32" s="113"/>
      <c r="VT32" s="113"/>
      <c r="VU32" s="113"/>
      <c r="VV32" s="113"/>
      <c r="VW32" s="113"/>
      <c r="VX32" s="113"/>
      <c r="VY32" s="113"/>
      <c r="VZ32" s="113"/>
      <c r="WA32" s="113"/>
      <c r="WB32" s="113"/>
      <c r="WC32" s="113"/>
      <c r="WD32" s="113"/>
      <c r="WE32" s="113"/>
      <c r="WF32" s="113"/>
      <c r="WG32" s="113"/>
      <c r="WH32" s="113"/>
      <c r="WI32" s="113"/>
      <c r="WJ32" s="113"/>
      <c r="WK32" s="113"/>
      <c r="WL32" s="113"/>
      <c r="WM32" s="113"/>
      <c r="WN32" s="113"/>
      <c r="WO32" s="113"/>
      <c r="WP32" s="113"/>
      <c r="WQ32" s="113"/>
      <c r="WR32" s="113"/>
      <c r="WS32" s="113"/>
      <c r="WT32" s="113"/>
      <c r="WU32" s="113"/>
      <c r="WV32" s="113"/>
      <c r="WW32" s="113"/>
      <c r="WX32" s="113"/>
      <c r="WY32" s="113"/>
      <c r="WZ32" s="113"/>
      <c r="XA32" s="113"/>
      <c r="XB32" s="113"/>
      <c r="XC32" s="113"/>
      <c r="XD32" s="113"/>
      <c r="XE32" s="113"/>
      <c r="XF32" s="113"/>
      <c r="XG32" s="113"/>
      <c r="XH32" s="113"/>
      <c r="XI32" s="113"/>
      <c r="XJ32" s="113"/>
      <c r="XK32" s="113"/>
      <c r="XL32" s="113"/>
      <c r="XM32" s="113"/>
      <c r="XN32" s="113"/>
      <c r="XO32" s="113"/>
      <c r="XP32" s="113"/>
      <c r="XQ32" s="113"/>
      <c r="XR32" s="113"/>
      <c r="XS32" s="113"/>
      <c r="XT32" s="113"/>
      <c r="XU32" s="113"/>
      <c r="XV32" s="113"/>
      <c r="XW32" s="113"/>
      <c r="XX32" s="113"/>
      <c r="XY32" s="113"/>
      <c r="XZ32" s="113"/>
      <c r="YA32" s="113"/>
      <c r="YB32" s="113"/>
      <c r="YC32" s="113"/>
      <c r="YD32" s="113"/>
      <c r="YE32" s="113"/>
      <c r="YF32" s="113"/>
      <c r="YG32" s="113"/>
      <c r="YH32" s="113"/>
      <c r="YI32" s="113"/>
      <c r="YJ32" s="113"/>
      <c r="YK32" s="113"/>
      <c r="YL32" s="113"/>
      <c r="YM32" s="113"/>
      <c r="YN32" s="113"/>
      <c r="YO32" s="113"/>
      <c r="YP32" s="113"/>
      <c r="YQ32" s="113"/>
      <c r="YR32" s="113"/>
      <c r="YS32" s="113"/>
      <c r="YT32" s="113"/>
      <c r="YU32" s="113"/>
      <c r="YV32" s="113"/>
      <c r="YW32" s="113"/>
      <c r="YX32" s="113"/>
      <c r="YY32" s="113"/>
      <c r="YZ32" s="113"/>
      <c r="ZA32" s="113"/>
      <c r="ZB32" s="113"/>
      <c r="ZC32" s="113"/>
      <c r="ZD32" s="113"/>
      <c r="ZE32" s="113"/>
      <c r="ZF32" s="113"/>
      <c r="ZG32" s="113"/>
      <c r="ZH32" s="113"/>
      <c r="ZI32" s="113"/>
      <c r="ZJ32" s="113"/>
      <c r="ZK32" s="113"/>
      <c r="ZL32" s="113"/>
      <c r="ZM32" s="113"/>
      <c r="ZN32" s="113"/>
      <c r="ZO32" s="113"/>
      <c r="ZP32" s="113"/>
      <c r="ZQ32" s="113"/>
      <c r="ZR32" s="113"/>
      <c r="ZS32" s="113"/>
      <c r="ZT32" s="113"/>
      <c r="ZU32" s="113"/>
      <c r="ZV32" s="113"/>
      <c r="ZW32" s="113"/>
      <c r="ZX32" s="113"/>
      <c r="ZY32" s="113"/>
      <c r="ZZ32" s="113"/>
      <c r="AAA32" s="113"/>
      <c r="AAB32" s="113"/>
      <c r="AAC32" s="113"/>
      <c r="AAD32" s="113"/>
      <c r="AAE32" s="113"/>
      <c r="AAF32" s="113"/>
      <c r="AAG32" s="113"/>
      <c r="AAH32" s="113"/>
      <c r="AAI32" s="113"/>
      <c r="AAJ32" s="113"/>
      <c r="AAK32" s="113"/>
      <c r="AAL32" s="113"/>
      <c r="AAM32" s="113"/>
      <c r="AAN32" s="113"/>
      <c r="AAO32" s="113"/>
      <c r="AAP32" s="113"/>
      <c r="AAQ32" s="113"/>
      <c r="AAR32" s="113"/>
      <c r="AAS32" s="113"/>
      <c r="AAT32" s="113"/>
      <c r="AAU32" s="113"/>
      <c r="AAV32" s="113"/>
      <c r="AAW32" s="113"/>
      <c r="AAX32" s="113"/>
      <c r="AAY32" s="113"/>
      <c r="AAZ32" s="113"/>
      <c r="ABA32" s="113"/>
      <c r="ABB32" s="113"/>
      <c r="ABC32" s="113"/>
      <c r="ABD32" s="113"/>
      <c r="ABE32" s="113"/>
      <c r="ABF32" s="113"/>
      <c r="ABG32" s="113"/>
      <c r="ABH32" s="113"/>
      <c r="ABI32" s="113"/>
      <c r="ABJ32" s="113"/>
      <c r="ABK32" s="113"/>
      <c r="ABL32" s="113"/>
      <c r="ABM32" s="113"/>
      <c r="ABN32" s="113"/>
      <c r="ABO32" s="113"/>
      <c r="ABP32" s="113"/>
      <c r="ABQ32" s="113"/>
      <c r="ABR32" s="113"/>
      <c r="ABS32" s="113"/>
      <c r="ABT32" s="113"/>
      <c r="ABU32" s="113"/>
      <c r="ABV32" s="113"/>
      <c r="ABW32" s="113"/>
      <c r="ABX32" s="113"/>
      <c r="ABY32" s="113"/>
      <c r="ABZ32" s="113"/>
      <c r="ACA32" s="113"/>
      <c r="ACB32" s="113"/>
      <c r="ACC32" s="113"/>
      <c r="ACD32" s="113"/>
      <c r="ACE32" s="113"/>
      <c r="ACF32" s="113"/>
      <c r="ACG32" s="113"/>
      <c r="ACH32" s="113"/>
      <c r="ACI32" s="113"/>
      <c r="ACJ32" s="113"/>
      <c r="ACK32" s="113"/>
      <c r="ACL32" s="113"/>
      <c r="ACM32" s="113"/>
      <c r="ACN32" s="113"/>
      <c r="ACO32" s="113"/>
      <c r="ACP32" s="113"/>
      <c r="ACQ32" s="113"/>
      <c r="ACR32" s="113"/>
      <c r="ACS32" s="113"/>
      <c r="ACT32" s="113"/>
      <c r="ACU32" s="113"/>
      <c r="ACV32" s="113"/>
      <c r="ACW32" s="113"/>
      <c r="ACX32" s="113"/>
      <c r="ACY32" s="113"/>
      <c r="ACZ32" s="113"/>
      <c r="ADA32" s="113"/>
      <c r="ADB32" s="113"/>
      <c r="ADC32" s="113"/>
      <c r="ADD32" s="113"/>
      <c r="ADE32" s="113"/>
      <c r="ADF32" s="113"/>
      <c r="ADG32" s="113"/>
      <c r="ADH32" s="113"/>
      <c r="ADI32" s="113"/>
      <c r="ADJ32" s="113"/>
      <c r="ADK32" s="113"/>
      <c r="ADL32" s="113"/>
      <c r="ADM32" s="113"/>
      <c r="ADN32" s="113"/>
      <c r="ADO32" s="113"/>
      <c r="ADP32" s="113"/>
      <c r="ADQ32" s="113"/>
      <c r="ADR32" s="113"/>
      <c r="ADS32" s="113"/>
      <c r="ADT32" s="113"/>
      <c r="ADU32" s="113"/>
      <c r="ADV32" s="113"/>
      <c r="ADW32" s="113"/>
      <c r="ADX32" s="113"/>
      <c r="ADY32" s="113"/>
      <c r="ADZ32" s="113"/>
      <c r="AEA32" s="113"/>
      <c r="AEB32" s="113"/>
      <c r="AEC32" s="113"/>
      <c r="AED32" s="113"/>
      <c r="AEE32" s="113"/>
      <c r="AEF32" s="113"/>
      <c r="AEG32" s="113"/>
      <c r="AEH32" s="113"/>
      <c r="AEI32" s="113"/>
      <c r="AEJ32" s="113"/>
      <c r="AEK32" s="113"/>
      <c r="AEL32" s="113"/>
      <c r="AEM32" s="113"/>
      <c r="AEN32" s="113"/>
      <c r="AEO32" s="113"/>
      <c r="AEP32" s="113"/>
      <c r="AEQ32" s="113"/>
      <c r="AER32" s="113"/>
      <c r="AES32" s="113"/>
      <c r="AET32" s="113"/>
      <c r="AEU32" s="113"/>
      <c r="AEV32" s="113"/>
      <c r="AEW32" s="113"/>
      <c r="AEX32" s="113"/>
      <c r="AEY32" s="113"/>
      <c r="AEZ32" s="113"/>
      <c r="AFA32" s="113"/>
      <c r="AFB32" s="113"/>
      <c r="AFC32" s="113"/>
      <c r="AFD32" s="113"/>
      <c r="AFE32" s="113"/>
      <c r="AFF32" s="113"/>
      <c r="AFG32" s="113"/>
      <c r="AFH32" s="113"/>
      <c r="AFI32" s="113"/>
      <c r="AFJ32" s="113"/>
      <c r="AFK32" s="113"/>
      <c r="AFL32" s="113"/>
      <c r="AFM32" s="113"/>
      <c r="AFN32" s="113"/>
      <c r="AFO32" s="113"/>
      <c r="AFP32" s="113"/>
      <c r="AFQ32" s="113"/>
      <c r="AFR32" s="113"/>
      <c r="AFS32" s="113"/>
      <c r="AFT32" s="113"/>
      <c r="AFU32" s="113"/>
      <c r="AFV32" s="113"/>
      <c r="AFW32" s="113"/>
      <c r="AFX32" s="113"/>
      <c r="AFY32" s="113"/>
      <c r="AFZ32" s="113"/>
      <c r="AGA32" s="113"/>
      <c r="AGB32" s="113"/>
      <c r="AGC32" s="113"/>
      <c r="AGD32" s="113"/>
      <c r="AGE32" s="113"/>
      <c r="AGF32" s="113"/>
      <c r="AGG32" s="113"/>
      <c r="AGH32" s="113"/>
      <c r="AGI32" s="113"/>
      <c r="AGJ32" s="113"/>
      <c r="AGK32" s="113"/>
      <c r="AGL32" s="113"/>
      <c r="AGM32" s="113"/>
      <c r="AGN32" s="113"/>
      <c r="AGO32" s="113"/>
      <c r="AGP32" s="113"/>
      <c r="AGQ32" s="113"/>
      <c r="AGR32" s="113"/>
      <c r="AGS32" s="113"/>
      <c r="AGT32" s="113"/>
      <c r="AGU32" s="113"/>
      <c r="AGV32" s="113"/>
      <c r="AGW32" s="113"/>
      <c r="AGX32" s="113"/>
      <c r="AGY32" s="113"/>
      <c r="AGZ32" s="113"/>
      <c r="AHA32" s="113"/>
      <c r="AHB32" s="113"/>
      <c r="AHC32" s="113"/>
      <c r="AHD32" s="113"/>
      <c r="AHE32" s="113"/>
      <c r="AHF32" s="113"/>
      <c r="AHG32" s="113"/>
      <c r="AHH32" s="113"/>
      <c r="AHI32" s="113"/>
      <c r="AHJ32" s="113"/>
      <c r="AHK32" s="113"/>
      <c r="AHL32" s="113"/>
      <c r="AHM32" s="113"/>
      <c r="AHN32" s="113"/>
      <c r="AHO32" s="113"/>
      <c r="AHP32" s="113"/>
      <c r="AHQ32" s="113"/>
      <c r="AHR32" s="113"/>
      <c r="AHS32" s="113"/>
      <c r="AHT32" s="113"/>
      <c r="AHU32" s="113"/>
      <c r="AHV32" s="113"/>
      <c r="AHW32" s="113"/>
      <c r="AHX32" s="113"/>
      <c r="AHY32" s="113"/>
      <c r="AHZ32" s="113"/>
      <c r="AIA32" s="113"/>
      <c r="AIB32" s="113"/>
      <c r="AIC32" s="113"/>
      <c r="AID32" s="113"/>
      <c r="AIE32" s="113"/>
      <c r="AIF32" s="113"/>
      <c r="AIG32" s="113"/>
      <c r="AIH32" s="113"/>
      <c r="AII32" s="113"/>
      <c r="AIJ32" s="113"/>
      <c r="AIK32" s="113"/>
      <c r="AIL32" s="113"/>
      <c r="AIM32" s="113"/>
      <c r="AIN32" s="113"/>
      <c r="AIO32" s="113"/>
      <c r="AIP32" s="113"/>
      <c r="AIQ32" s="113"/>
      <c r="AIR32" s="113"/>
      <c r="AIS32" s="113"/>
      <c r="AIT32" s="113"/>
      <c r="AIU32" s="113"/>
      <c r="AIV32" s="113"/>
      <c r="AIW32" s="113"/>
      <c r="AIX32" s="113"/>
      <c r="AIY32" s="113"/>
      <c r="AIZ32" s="113"/>
      <c r="AJA32" s="113"/>
      <c r="AJB32" s="113"/>
      <c r="AJC32" s="113"/>
      <c r="AJD32" s="113"/>
      <c r="AJE32" s="113"/>
      <c r="AJF32" s="113"/>
      <c r="AJG32" s="113"/>
      <c r="AJH32" s="113"/>
      <c r="AJI32" s="113"/>
      <c r="AJJ32" s="113"/>
      <c r="AJK32" s="113"/>
      <c r="AJL32" s="113"/>
      <c r="AJM32" s="113"/>
      <c r="AJN32" s="113"/>
      <c r="AJO32" s="113"/>
      <c r="AJP32" s="113"/>
      <c r="AJQ32" s="113"/>
      <c r="AJR32" s="113"/>
      <c r="AJS32" s="113"/>
      <c r="AJT32" s="113"/>
      <c r="AJU32" s="113"/>
      <c r="AJV32" s="113"/>
      <c r="AJW32" s="113"/>
      <c r="AJX32" s="113"/>
      <c r="AJY32" s="113"/>
      <c r="AJZ32" s="113"/>
      <c r="AKA32" s="113"/>
      <c r="AKB32" s="113"/>
      <c r="AKC32" s="113"/>
      <c r="AKD32" s="113"/>
      <c r="AKE32" s="113"/>
      <c r="AKF32" s="113"/>
      <c r="AKG32" s="113"/>
      <c r="AKH32" s="113"/>
      <c r="AKI32" s="113"/>
      <c r="AKJ32" s="113"/>
      <c r="AKK32" s="113"/>
      <c r="AKL32" s="113"/>
      <c r="AKM32" s="113"/>
      <c r="AKN32" s="113"/>
      <c r="AKO32" s="113"/>
      <c r="AKP32" s="113"/>
      <c r="AKQ32" s="113"/>
      <c r="AKR32" s="113"/>
      <c r="AKS32" s="113"/>
      <c r="AKT32" s="113"/>
      <c r="AKU32" s="113"/>
      <c r="AKV32" s="113"/>
      <c r="AKW32" s="113"/>
      <c r="AKX32" s="113"/>
      <c r="AKY32" s="113"/>
      <c r="AKZ32" s="113"/>
      <c r="ALA32" s="113"/>
      <c r="ALB32" s="113"/>
      <c r="ALC32" s="113"/>
      <c r="ALD32" s="113"/>
      <c r="ALE32" s="113"/>
      <c r="ALF32" s="113"/>
      <c r="ALG32" s="113"/>
      <c r="ALH32" s="113"/>
      <c r="ALI32" s="113"/>
      <c r="ALJ32" s="113"/>
      <c r="ALK32" s="113"/>
      <c r="ALL32" s="113"/>
      <c r="ALM32" s="113"/>
      <c r="ALN32" s="113"/>
      <c r="ALO32" s="113"/>
      <c r="ALP32" s="113"/>
      <c r="ALQ32" s="113"/>
      <c r="ALR32" s="113"/>
      <c r="ALS32" s="113"/>
      <c r="ALT32" s="113"/>
      <c r="ALU32" s="113"/>
      <c r="ALV32" s="113"/>
      <c r="ALW32" s="113"/>
      <c r="ALX32" s="113"/>
      <c r="ALY32" s="113"/>
      <c r="ALZ32" s="113"/>
      <c r="AMA32" s="113"/>
      <c r="AMB32" s="113"/>
      <c r="AMC32" s="113"/>
      <c r="AMD32" s="113"/>
      <c r="AME32" s="113"/>
      <c r="AMF32" s="113"/>
      <c r="AMG32" s="113"/>
      <c r="AMH32" s="113"/>
      <c r="AMI32" s="113"/>
      <c r="AMJ32" s="113"/>
      <c r="AMK32" s="113"/>
      <c r="AML32" s="113"/>
      <c r="AMM32" s="113"/>
      <c r="AMN32" s="113"/>
      <c r="AMO32" s="113"/>
      <c r="AMP32" s="113"/>
      <c r="AMQ32" s="113"/>
      <c r="AMR32" s="113"/>
      <c r="AMS32" s="113"/>
      <c r="AMT32" s="113"/>
      <c r="AMU32" s="113"/>
      <c r="AMV32" s="113"/>
      <c r="AMW32" s="113"/>
      <c r="AMX32" s="113"/>
      <c r="AMY32" s="113"/>
      <c r="AMZ32" s="113"/>
      <c r="ANA32" s="113"/>
      <c r="ANB32" s="113"/>
      <c r="ANC32" s="113"/>
      <c r="AND32" s="113"/>
      <c r="ANE32" s="113"/>
      <c r="ANF32" s="113"/>
      <c r="ANG32" s="113"/>
      <c r="ANH32" s="113"/>
      <c r="ANI32" s="113"/>
      <c r="ANJ32" s="113"/>
      <c r="ANK32" s="113"/>
      <c r="ANL32" s="113"/>
      <c r="ANM32" s="113"/>
      <c r="ANN32" s="113"/>
      <c r="ANO32" s="113"/>
      <c r="ANP32" s="113"/>
      <c r="ANQ32" s="113"/>
      <c r="ANR32" s="113"/>
      <c r="ANS32" s="113"/>
      <c r="ANT32" s="113"/>
      <c r="ANU32" s="113"/>
      <c r="ANV32" s="113"/>
      <c r="ANW32" s="113"/>
      <c r="ANX32" s="113"/>
      <c r="ANY32" s="113"/>
      <c r="ANZ32" s="113"/>
      <c r="AOA32" s="113"/>
      <c r="AOB32" s="113"/>
      <c r="AOC32" s="113"/>
      <c r="AOD32" s="113"/>
      <c r="AOE32" s="113"/>
      <c r="AOF32" s="113"/>
      <c r="AOG32" s="113"/>
      <c r="AOH32" s="113"/>
      <c r="AOI32" s="113"/>
      <c r="AOJ32" s="113"/>
      <c r="AOK32" s="113"/>
      <c r="AOL32" s="113"/>
      <c r="AOM32" s="113"/>
      <c r="AON32" s="113"/>
      <c r="AOO32" s="113"/>
      <c r="AOP32" s="113"/>
      <c r="AOQ32" s="113"/>
      <c r="AOR32" s="113"/>
      <c r="AOS32" s="113"/>
      <c r="AOT32" s="113"/>
      <c r="AOU32" s="113"/>
      <c r="AOV32" s="113"/>
      <c r="AOW32" s="113"/>
      <c r="AOX32" s="113"/>
      <c r="AOY32" s="113"/>
      <c r="AOZ32" s="113"/>
      <c r="APA32" s="113"/>
      <c r="APB32" s="113"/>
      <c r="APC32" s="113"/>
      <c r="APD32" s="113"/>
      <c r="APE32" s="113"/>
      <c r="APF32" s="113"/>
      <c r="APG32" s="113"/>
      <c r="APH32" s="113"/>
      <c r="API32" s="113"/>
      <c r="APJ32" s="113"/>
      <c r="APK32" s="113"/>
      <c r="APL32" s="113"/>
      <c r="APM32" s="113"/>
      <c r="APN32" s="113"/>
      <c r="APO32" s="113"/>
      <c r="APP32" s="113"/>
      <c r="APQ32" s="113"/>
      <c r="APR32" s="113"/>
      <c r="APS32" s="113"/>
      <c r="APT32" s="113"/>
      <c r="APU32" s="113"/>
      <c r="APV32" s="113"/>
      <c r="APW32" s="113"/>
      <c r="APX32" s="113"/>
      <c r="APY32" s="113"/>
      <c r="APZ32" s="113"/>
      <c r="AQA32" s="113"/>
      <c r="AQB32" s="113"/>
      <c r="AQC32" s="113"/>
      <c r="AQD32" s="113"/>
      <c r="AQE32" s="113"/>
      <c r="AQF32" s="113"/>
      <c r="AQG32" s="113"/>
      <c r="AQH32" s="113"/>
      <c r="AQI32" s="113"/>
      <c r="AQJ32" s="113"/>
      <c r="AQK32" s="113"/>
      <c r="AQL32" s="113"/>
      <c r="AQM32" s="113"/>
      <c r="AQN32" s="113"/>
      <c r="AQO32" s="113"/>
      <c r="AQP32" s="113"/>
      <c r="AQQ32" s="113"/>
      <c r="AQR32" s="113"/>
      <c r="AQS32" s="113"/>
      <c r="AQT32" s="113"/>
      <c r="AQU32" s="113"/>
      <c r="AQV32" s="113"/>
      <c r="AQW32" s="113"/>
      <c r="AQX32" s="113"/>
      <c r="AQY32" s="113"/>
      <c r="AQZ32" s="113"/>
      <c r="ARA32" s="113"/>
      <c r="ARB32" s="113"/>
      <c r="ARC32" s="113"/>
      <c r="ARD32" s="113"/>
      <c r="ARE32" s="113"/>
      <c r="ARF32" s="113"/>
      <c r="ARG32" s="113"/>
      <c r="ARH32" s="113"/>
      <c r="ARI32" s="113"/>
      <c r="ARJ32" s="113"/>
      <c r="ARK32" s="113"/>
      <c r="ARL32" s="113"/>
      <c r="ARM32" s="113"/>
      <c r="ARN32" s="113"/>
      <c r="ARO32" s="113"/>
      <c r="ARP32" s="113"/>
      <c r="ARQ32" s="113"/>
      <c r="ARR32" s="113"/>
      <c r="ARS32" s="113"/>
      <c r="ART32" s="113"/>
      <c r="ARU32" s="113"/>
      <c r="ARV32" s="113"/>
      <c r="ARW32" s="113"/>
      <c r="ARX32" s="113"/>
      <c r="ARY32" s="113"/>
      <c r="ARZ32" s="113"/>
      <c r="ASA32" s="113"/>
      <c r="ASB32" s="113"/>
      <c r="ASC32" s="113"/>
      <c r="ASD32" s="113"/>
      <c r="ASE32" s="113"/>
      <c r="ASF32" s="113"/>
      <c r="ASG32" s="113"/>
      <c r="ASH32" s="113"/>
      <c r="ASI32" s="113"/>
      <c r="ASJ32" s="113"/>
      <c r="ASK32" s="113"/>
      <c r="ASL32" s="113"/>
      <c r="ASM32" s="113"/>
      <c r="ASN32" s="113"/>
      <c r="ASO32" s="113"/>
      <c r="ASP32" s="113"/>
      <c r="ASQ32" s="113"/>
      <c r="ASR32" s="113"/>
      <c r="ASS32" s="113"/>
      <c r="AST32" s="113"/>
      <c r="ASU32" s="113"/>
      <c r="ASV32" s="113"/>
      <c r="ASW32" s="113"/>
      <c r="ASX32" s="113"/>
      <c r="ASY32" s="113"/>
      <c r="ASZ32" s="113"/>
      <c r="ATA32" s="113"/>
      <c r="ATB32" s="113"/>
      <c r="ATC32" s="113"/>
      <c r="ATD32" s="113"/>
      <c r="ATE32" s="113"/>
      <c r="ATF32" s="113"/>
      <c r="ATG32" s="113"/>
      <c r="ATH32" s="113"/>
      <c r="ATI32" s="113"/>
      <c r="ATJ32" s="113"/>
      <c r="ATK32" s="113"/>
      <c r="ATL32" s="113"/>
      <c r="ATM32" s="113"/>
      <c r="ATN32" s="113"/>
      <c r="ATO32" s="113"/>
      <c r="ATP32" s="113"/>
      <c r="ATQ32" s="113"/>
      <c r="ATR32" s="113"/>
      <c r="ATS32" s="113"/>
      <c r="ATT32" s="113"/>
      <c r="ATU32" s="113"/>
      <c r="ATV32" s="113"/>
      <c r="ATW32" s="113"/>
      <c r="ATX32" s="113"/>
      <c r="ATY32" s="113"/>
      <c r="ATZ32" s="113"/>
      <c r="AUA32" s="113"/>
      <c r="AUB32" s="113"/>
      <c r="AUC32" s="113"/>
      <c r="AUD32" s="113"/>
      <c r="AUE32" s="113"/>
      <c r="AUF32" s="113"/>
      <c r="AUG32" s="113"/>
      <c r="AUH32" s="113"/>
      <c r="AUI32" s="113"/>
      <c r="AUJ32" s="113"/>
      <c r="AUK32" s="113"/>
      <c r="AUL32" s="113"/>
      <c r="AUM32" s="113"/>
      <c r="AUN32" s="113"/>
      <c r="AUO32" s="113"/>
      <c r="AUP32" s="113"/>
      <c r="AUQ32" s="113"/>
      <c r="AUR32" s="113"/>
      <c r="AUS32" s="113"/>
      <c r="AUT32" s="113"/>
      <c r="AUU32" s="113"/>
      <c r="AUV32" s="113"/>
      <c r="AUW32" s="113"/>
      <c r="AUX32" s="113"/>
      <c r="AUY32" s="113"/>
      <c r="AUZ32" s="113"/>
      <c r="AVA32" s="113"/>
      <c r="AVB32" s="113"/>
      <c r="AVC32" s="113"/>
      <c r="AVD32" s="113"/>
      <c r="AVE32" s="113"/>
      <c r="AVF32" s="113"/>
      <c r="AVG32" s="113"/>
      <c r="AVH32" s="113"/>
      <c r="AVI32" s="113"/>
      <c r="AVJ32" s="113"/>
      <c r="AVK32" s="113"/>
      <c r="AVL32" s="113"/>
      <c r="AVM32" s="113"/>
      <c r="AVN32" s="113"/>
      <c r="AVO32" s="113"/>
      <c r="AVP32" s="113"/>
      <c r="AVQ32" s="113"/>
      <c r="AVR32" s="113"/>
      <c r="AVS32" s="113"/>
      <c r="AVT32" s="113"/>
      <c r="AVU32" s="113"/>
      <c r="AVV32" s="113"/>
      <c r="AVW32" s="113"/>
      <c r="AVX32" s="113"/>
      <c r="AVY32" s="113"/>
      <c r="AVZ32" s="113"/>
      <c r="AWA32" s="113"/>
      <c r="AWB32" s="113"/>
      <c r="AWC32" s="113"/>
      <c r="AWD32" s="113"/>
      <c r="AWE32" s="113"/>
      <c r="AWF32" s="113"/>
      <c r="AWG32" s="113"/>
      <c r="AWH32" s="113"/>
      <c r="AWI32" s="113"/>
      <c r="AWJ32" s="113"/>
      <c r="AWK32" s="113"/>
      <c r="AWL32" s="113"/>
      <c r="AWM32" s="113"/>
      <c r="AWN32" s="113"/>
      <c r="AWO32" s="113"/>
      <c r="AWP32" s="113"/>
      <c r="AWQ32" s="113"/>
      <c r="AWR32" s="113"/>
      <c r="AWS32" s="113"/>
      <c r="AWT32" s="113"/>
      <c r="AWU32" s="113"/>
      <c r="AWV32" s="113"/>
      <c r="AWW32" s="113"/>
      <c r="AWX32" s="113"/>
      <c r="AWY32" s="113"/>
      <c r="AWZ32" s="113"/>
      <c r="AXA32" s="113"/>
      <c r="AXB32" s="113"/>
      <c r="AXC32" s="113"/>
      <c r="AXD32" s="113"/>
      <c r="AXE32" s="113"/>
      <c r="AXF32" s="113"/>
      <c r="AXG32" s="113"/>
      <c r="AXH32" s="113"/>
      <c r="AXI32" s="113"/>
      <c r="AXJ32" s="113"/>
      <c r="AXK32" s="113"/>
      <c r="AXL32" s="113"/>
      <c r="AXM32" s="113"/>
      <c r="AXN32" s="113"/>
      <c r="AXO32" s="113"/>
      <c r="AXP32" s="113"/>
      <c r="AXQ32" s="113"/>
      <c r="AXR32" s="113"/>
      <c r="AXS32" s="113"/>
      <c r="AXT32" s="113"/>
      <c r="AXU32" s="113"/>
      <c r="AXV32" s="113"/>
      <c r="AXW32" s="113"/>
      <c r="AXX32" s="113"/>
      <c r="AXY32" s="113"/>
      <c r="AXZ32" s="113"/>
      <c r="AYA32" s="113"/>
      <c r="AYB32" s="113"/>
      <c r="AYC32" s="113"/>
      <c r="AYD32" s="113"/>
      <c r="AYE32" s="113"/>
      <c r="AYF32" s="113"/>
      <c r="AYG32" s="113"/>
      <c r="AYH32" s="113"/>
      <c r="AYI32" s="113"/>
      <c r="AYJ32" s="113"/>
      <c r="AYK32" s="113"/>
      <c r="AYL32" s="113"/>
      <c r="AYM32" s="113"/>
      <c r="AYN32" s="113"/>
      <c r="AYO32" s="113"/>
      <c r="AYP32" s="113"/>
      <c r="AYQ32" s="113"/>
      <c r="AYR32" s="113"/>
      <c r="AYS32" s="113"/>
      <c r="AYT32" s="113"/>
      <c r="AYU32" s="113"/>
      <c r="AYV32" s="113"/>
      <c r="AYW32" s="113"/>
      <c r="AYX32" s="113"/>
      <c r="AYY32" s="113"/>
      <c r="AYZ32" s="113"/>
      <c r="AZA32" s="113"/>
      <c r="AZB32" s="113"/>
      <c r="AZC32" s="113"/>
      <c r="AZD32" s="113"/>
      <c r="AZE32" s="113"/>
      <c r="AZF32" s="113"/>
      <c r="AZG32" s="113"/>
      <c r="AZH32" s="113"/>
      <c r="AZI32" s="113"/>
      <c r="AZJ32" s="113"/>
      <c r="AZK32" s="113"/>
      <c r="AZL32" s="113"/>
      <c r="AZM32" s="113"/>
      <c r="AZN32" s="113"/>
      <c r="AZO32" s="113"/>
      <c r="AZP32" s="113"/>
      <c r="AZQ32" s="113"/>
      <c r="AZR32" s="113"/>
      <c r="AZS32" s="113"/>
      <c r="AZT32" s="113"/>
      <c r="AZU32" s="113"/>
      <c r="AZV32" s="113"/>
      <c r="AZW32" s="113"/>
      <c r="AZX32" s="113"/>
      <c r="AZY32" s="113"/>
      <c r="AZZ32" s="113"/>
      <c r="BAA32" s="113"/>
      <c r="BAB32" s="113"/>
      <c r="BAC32" s="113"/>
      <c r="BAD32" s="113"/>
      <c r="BAE32" s="113"/>
      <c r="BAF32" s="113"/>
      <c r="BAG32" s="113"/>
      <c r="BAH32" s="113"/>
      <c r="BAI32" s="113"/>
      <c r="BAJ32" s="113"/>
      <c r="BAK32" s="113"/>
      <c r="BAL32" s="113"/>
      <c r="BAM32" s="113"/>
      <c r="BAN32" s="113"/>
      <c r="BAO32" s="113"/>
      <c r="BAP32" s="113"/>
      <c r="BAQ32" s="113"/>
      <c r="BAR32" s="113"/>
      <c r="BAS32" s="113"/>
      <c r="BAT32" s="113"/>
      <c r="BAU32" s="113"/>
      <c r="BAV32" s="113"/>
      <c r="BAW32" s="113"/>
      <c r="BAX32" s="113"/>
      <c r="BAY32" s="113"/>
      <c r="BAZ32" s="113"/>
      <c r="BBA32" s="113"/>
      <c r="BBB32" s="113"/>
      <c r="BBC32" s="113"/>
      <c r="BBD32" s="113"/>
      <c r="BBE32" s="113"/>
      <c r="BBF32" s="113"/>
      <c r="BBG32" s="113"/>
      <c r="BBH32" s="113"/>
      <c r="BBI32" s="113"/>
      <c r="BBJ32" s="113"/>
      <c r="BBK32" s="113"/>
      <c r="BBL32" s="113"/>
      <c r="BBM32" s="113"/>
      <c r="BBN32" s="113"/>
      <c r="BBO32" s="113"/>
      <c r="BBP32" s="113"/>
      <c r="BBQ32" s="113"/>
      <c r="BBR32" s="113"/>
      <c r="BBS32" s="113"/>
      <c r="BBT32" s="113"/>
      <c r="BBU32" s="113"/>
      <c r="BBV32" s="113"/>
      <c r="BBW32" s="113"/>
      <c r="BBX32" s="113"/>
      <c r="BBY32" s="113"/>
      <c r="BBZ32" s="113"/>
      <c r="BCA32" s="113"/>
      <c r="BCB32" s="113"/>
      <c r="BCC32" s="113"/>
      <c r="BCD32" s="113"/>
      <c r="BCE32" s="113"/>
      <c r="BCF32" s="113"/>
      <c r="BCG32" s="113"/>
      <c r="BCH32" s="113"/>
      <c r="BCI32" s="113"/>
      <c r="BCJ32" s="113"/>
      <c r="BCK32" s="113"/>
      <c r="BCL32" s="113"/>
      <c r="BCM32" s="113"/>
      <c r="BCN32" s="113"/>
      <c r="BCO32" s="113"/>
      <c r="BCP32" s="113"/>
      <c r="BCQ32" s="113"/>
      <c r="BCR32" s="113"/>
      <c r="BCS32" s="113"/>
      <c r="BCT32" s="113"/>
      <c r="BCU32" s="113"/>
      <c r="BCV32" s="113"/>
      <c r="BCW32" s="113"/>
      <c r="BCX32" s="113"/>
      <c r="BCY32" s="113"/>
      <c r="BCZ32" s="113"/>
      <c r="BDA32" s="113"/>
      <c r="BDB32" s="113"/>
      <c r="BDC32" s="113"/>
      <c r="BDD32" s="113"/>
      <c r="BDE32" s="113"/>
      <c r="BDF32" s="113"/>
      <c r="BDG32" s="113"/>
      <c r="BDH32" s="113"/>
      <c r="BDI32" s="113"/>
      <c r="BDJ32" s="113"/>
      <c r="BDK32" s="113"/>
      <c r="BDL32" s="113"/>
      <c r="BDM32" s="113"/>
      <c r="BDN32" s="113"/>
      <c r="BDO32" s="113"/>
      <c r="BDP32" s="113"/>
      <c r="BDQ32" s="113"/>
      <c r="BDR32" s="113"/>
      <c r="BDS32" s="113"/>
      <c r="BDT32" s="113"/>
      <c r="BDU32" s="113"/>
      <c r="BDV32" s="113"/>
      <c r="BDW32" s="113"/>
      <c r="BDX32" s="113"/>
      <c r="BDY32" s="113"/>
      <c r="BDZ32" s="113"/>
      <c r="BEA32" s="113"/>
      <c r="BEB32" s="113"/>
      <c r="BEC32" s="113"/>
      <c r="BED32" s="113"/>
      <c r="BEE32" s="113"/>
      <c r="BEF32" s="113"/>
      <c r="BEG32" s="113"/>
      <c r="BEH32" s="113"/>
      <c r="BEI32" s="113"/>
      <c r="BEJ32" s="113"/>
      <c r="BEK32" s="113"/>
      <c r="BEL32" s="113"/>
      <c r="BEM32" s="113"/>
      <c r="BEN32" s="113"/>
      <c r="BEO32" s="113"/>
      <c r="BEP32" s="113"/>
      <c r="BEQ32" s="113"/>
      <c r="BER32" s="113"/>
      <c r="BES32" s="113"/>
      <c r="BET32" s="113"/>
      <c r="BEU32" s="113"/>
      <c r="BEV32" s="113"/>
      <c r="BEW32" s="113"/>
      <c r="BEX32" s="113"/>
      <c r="BEY32" s="113"/>
      <c r="BEZ32" s="113"/>
      <c r="BFA32" s="113"/>
      <c r="BFB32" s="113"/>
      <c r="BFC32" s="113"/>
      <c r="BFD32" s="113"/>
      <c r="BFE32" s="113"/>
      <c r="BFF32" s="113"/>
      <c r="BFG32" s="113"/>
      <c r="BFH32" s="113"/>
      <c r="BFI32" s="113"/>
      <c r="BFJ32" s="113"/>
      <c r="BFK32" s="113"/>
      <c r="BFL32" s="113"/>
      <c r="BFM32" s="113"/>
      <c r="BFN32" s="113"/>
      <c r="BFO32" s="113"/>
      <c r="BFP32" s="113"/>
      <c r="BFQ32" s="113"/>
      <c r="BFR32" s="113"/>
      <c r="BFS32" s="113"/>
      <c r="BFT32" s="113"/>
      <c r="BFU32" s="113"/>
      <c r="BFV32" s="113"/>
      <c r="BFW32" s="113"/>
      <c r="BFX32" s="113"/>
      <c r="BFY32" s="113"/>
      <c r="BFZ32" s="113"/>
      <c r="BGA32" s="113"/>
      <c r="BGB32" s="113"/>
      <c r="BGC32" s="113"/>
      <c r="BGD32" s="113"/>
      <c r="BGE32" s="113"/>
      <c r="BGF32" s="113"/>
      <c r="BGG32" s="113"/>
      <c r="BGH32" s="113"/>
      <c r="BGI32" s="113"/>
      <c r="BGJ32" s="113"/>
      <c r="BGK32" s="113"/>
      <c r="BGL32" s="113"/>
      <c r="BGM32" s="113"/>
      <c r="BGN32" s="113"/>
      <c r="BGO32" s="113"/>
      <c r="BGP32" s="113"/>
      <c r="BGQ32" s="113"/>
      <c r="BGR32" s="113"/>
      <c r="BGS32" s="113"/>
      <c r="BGT32" s="113"/>
      <c r="BGU32" s="113"/>
      <c r="BGV32" s="113"/>
      <c r="BGW32" s="113"/>
      <c r="BGX32" s="113"/>
      <c r="BGY32" s="113"/>
      <c r="BGZ32" s="113"/>
      <c r="BHA32" s="113"/>
      <c r="BHB32" s="113"/>
      <c r="BHC32" s="113"/>
      <c r="BHD32" s="113"/>
      <c r="BHE32" s="113"/>
      <c r="BHF32" s="113"/>
      <c r="BHG32" s="113"/>
      <c r="BHH32" s="113"/>
      <c r="BHI32" s="113"/>
      <c r="BHJ32" s="113"/>
      <c r="BHK32" s="113"/>
      <c r="BHL32" s="113"/>
      <c r="BHM32" s="113"/>
      <c r="BHN32" s="113"/>
      <c r="BHO32" s="113"/>
      <c r="BHP32" s="113"/>
      <c r="BHQ32" s="113"/>
      <c r="BHR32" s="113"/>
      <c r="BHS32" s="113"/>
      <c r="BHT32" s="113"/>
      <c r="BHU32" s="113"/>
      <c r="BHV32" s="113"/>
      <c r="BHW32" s="113"/>
      <c r="BHX32" s="113"/>
      <c r="BHY32" s="113"/>
      <c r="BHZ32" s="113"/>
      <c r="BIA32" s="113"/>
      <c r="BIB32" s="113"/>
      <c r="BIC32" s="113"/>
      <c r="BID32" s="113"/>
      <c r="BIE32" s="113"/>
      <c r="BIF32" s="113"/>
      <c r="BIG32" s="113"/>
      <c r="BIH32" s="113"/>
      <c r="BII32" s="113"/>
      <c r="BIJ32" s="113"/>
      <c r="BIK32" s="113"/>
      <c r="BIL32" s="113"/>
      <c r="BIM32" s="113"/>
      <c r="BIN32" s="113"/>
      <c r="BIO32" s="113"/>
      <c r="BIP32" s="113"/>
      <c r="BIQ32" s="113"/>
      <c r="BIR32" s="113"/>
      <c r="BIS32" s="113"/>
      <c r="BIT32" s="113"/>
      <c r="BIU32" s="113"/>
      <c r="BIV32" s="113"/>
      <c r="BIW32" s="113"/>
      <c r="BIX32" s="113"/>
      <c r="BIY32" s="113"/>
      <c r="BIZ32" s="113"/>
      <c r="BJA32" s="113"/>
      <c r="BJB32" s="113"/>
      <c r="BJC32" s="113"/>
      <c r="BJD32" s="113"/>
      <c r="BJE32" s="113"/>
      <c r="BJF32" s="113"/>
      <c r="BJG32" s="113"/>
      <c r="BJH32" s="113"/>
      <c r="BJI32" s="113"/>
      <c r="BJJ32" s="113"/>
      <c r="BJK32" s="113"/>
      <c r="BJL32" s="113"/>
      <c r="BJM32" s="113"/>
      <c r="BJN32" s="113"/>
      <c r="BJO32" s="113"/>
      <c r="BJP32" s="113"/>
      <c r="BJQ32" s="113"/>
      <c r="BJR32" s="113"/>
      <c r="BJS32" s="113"/>
      <c r="BJT32" s="113"/>
      <c r="BJU32" s="113"/>
      <c r="BJV32" s="113"/>
      <c r="BJW32" s="113"/>
      <c r="BJX32" s="113"/>
      <c r="BJY32" s="113"/>
      <c r="BJZ32" s="113"/>
      <c r="BKA32" s="113"/>
      <c r="BKB32" s="113"/>
      <c r="BKC32" s="113"/>
      <c r="BKD32" s="113"/>
      <c r="BKE32" s="113"/>
      <c r="BKF32" s="113"/>
      <c r="BKG32" s="113"/>
      <c r="BKH32" s="113"/>
      <c r="BKI32" s="113"/>
      <c r="BKJ32" s="113"/>
      <c r="BKK32" s="113"/>
      <c r="BKL32" s="113"/>
      <c r="BKM32" s="113"/>
      <c r="BKN32" s="113"/>
      <c r="BKO32" s="113"/>
      <c r="BKP32" s="113"/>
      <c r="BKQ32" s="113"/>
      <c r="BKR32" s="113"/>
      <c r="BKS32" s="113"/>
      <c r="BKT32" s="113"/>
      <c r="BKU32" s="113"/>
      <c r="BKV32" s="113"/>
      <c r="BKW32" s="113"/>
      <c r="BKX32" s="113"/>
      <c r="BKY32" s="113"/>
      <c r="BKZ32" s="113"/>
      <c r="BLA32" s="113"/>
      <c r="BLB32" s="113"/>
      <c r="BLC32" s="113"/>
      <c r="BLD32" s="113"/>
      <c r="BLE32" s="113"/>
      <c r="BLF32" s="113"/>
      <c r="BLG32" s="113"/>
      <c r="BLH32" s="113"/>
      <c r="BLI32" s="113"/>
      <c r="BLJ32" s="113"/>
      <c r="BLK32" s="113"/>
      <c r="BLL32" s="113"/>
      <c r="BLM32" s="113"/>
      <c r="BLN32" s="113"/>
      <c r="BLO32" s="113"/>
      <c r="BLP32" s="114"/>
    </row>
    <row r="33" spans="1:1680" s="115" customFormat="1" ht="90" customHeight="1">
      <c r="A33" s="391"/>
      <c r="B33" s="382"/>
      <c r="C33" s="385"/>
      <c r="D33" s="112" t="s">
        <v>483</v>
      </c>
      <c r="E33" s="117">
        <v>0</v>
      </c>
      <c r="F33" s="118">
        <v>0</v>
      </c>
      <c r="G33" s="108" t="e">
        <f t="shared" ref="G33:G34" si="6">F33/E33*100</f>
        <v>#DIV/0!</v>
      </c>
      <c r="H33" s="246">
        <v>12</v>
      </c>
      <c r="I33" s="246" t="s">
        <v>508</v>
      </c>
      <c r="J33" s="246">
        <v>3</v>
      </c>
      <c r="K33" s="210">
        <v>0</v>
      </c>
      <c r="L33" s="246">
        <f>K33/J33*100</f>
        <v>0</v>
      </c>
      <c r="M33" s="247" t="s">
        <v>505</v>
      </c>
      <c r="N33" s="246" t="s">
        <v>506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  <c r="IW33" s="113"/>
      <c r="IX33" s="113"/>
      <c r="IY33" s="113"/>
      <c r="IZ33" s="113"/>
      <c r="JA33" s="113"/>
      <c r="JB33" s="113"/>
      <c r="JC33" s="113"/>
      <c r="JD33" s="113"/>
      <c r="JE33" s="113"/>
      <c r="JF33" s="113"/>
      <c r="JG33" s="113"/>
      <c r="JH33" s="113"/>
      <c r="JI33" s="113"/>
      <c r="JJ33" s="113"/>
      <c r="JK33" s="113"/>
      <c r="JL33" s="113"/>
      <c r="JM33" s="113"/>
      <c r="JN33" s="113"/>
      <c r="JO33" s="113"/>
      <c r="JP33" s="113"/>
      <c r="JQ33" s="113"/>
      <c r="JR33" s="113"/>
      <c r="JS33" s="113"/>
      <c r="JT33" s="113"/>
      <c r="JU33" s="113"/>
      <c r="JV33" s="113"/>
      <c r="JW33" s="113"/>
      <c r="JX33" s="113"/>
      <c r="JY33" s="113"/>
      <c r="JZ33" s="113"/>
      <c r="KA33" s="113"/>
      <c r="KB33" s="113"/>
      <c r="KC33" s="113"/>
      <c r="KD33" s="113"/>
      <c r="KE33" s="113"/>
      <c r="KF33" s="113"/>
      <c r="KG33" s="113"/>
      <c r="KH33" s="113"/>
      <c r="KI33" s="113"/>
      <c r="KJ33" s="113"/>
      <c r="KK33" s="113"/>
      <c r="KL33" s="113"/>
      <c r="KM33" s="113"/>
      <c r="KN33" s="113"/>
      <c r="KO33" s="113"/>
      <c r="KP33" s="113"/>
      <c r="KQ33" s="113"/>
      <c r="KR33" s="113"/>
      <c r="KS33" s="113"/>
      <c r="KT33" s="113"/>
      <c r="KU33" s="113"/>
      <c r="KV33" s="113"/>
      <c r="KW33" s="113"/>
      <c r="KX33" s="113"/>
      <c r="KY33" s="113"/>
      <c r="KZ33" s="113"/>
      <c r="LA33" s="113"/>
      <c r="LB33" s="113"/>
      <c r="LC33" s="113"/>
      <c r="LD33" s="113"/>
      <c r="LE33" s="113"/>
      <c r="LF33" s="113"/>
      <c r="LG33" s="113"/>
      <c r="LH33" s="113"/>
      <c r="LI33" s="113"/>
      <c r="LJ33" s="113"/>
      <c r="LK33" s="113"/>
      <c r="LL33" s="113"/>
      <c r="LM33" s="113"/>
      <c r="LN33" s="113"/>
      <c r="LO33" s="113"/>
      <c r="LP33" s="113"/>
      <c r="LQ33" s="113"/>
      <c r="LR33" s="113"/>
      <c r="LS33" s="113"/>
      <c r="LT33" s="113"/>
      <c r="LU33" s="113"/>
      <c r="LV33" s="113"/>
      <c r="LW33" s="113"/>
      <c r="LX33" s="113"/>
      <c r="LY33" s="113"/>
      <c r="LZ33" s="113"/>
      <c r="MA33" s="113"/>
      <c r="MB33" s="113"/>
      <c r="MC33" s="113"/>
      <c r="MD33" s="113"/>
      <c r="ME33" s="113"/>
      <c r="MF33" s="113"/>
      <c r="MG33" s="113"/>
      <c r="MH33" s="113"/>
      <c r="MI33" s="113"/>
      <c r="MJ33" s="113"/>
      <c r="MK33" s="113"/>
      <c r="ML33" s="113"/>
      <c r="MM33" s="113"/>
      <c r="MN33" s="113"/>
      <c r="MO33" s="113"/>
      <c r="MP33" s="113"/>
      <c r="MQ33" s="113"/>
      <c r="MR33" s="113"/>
      <c r="MS33" s="113"/>
      <c r="MT33" s="113"/>
      <c r="MU33" s="113"/>
      <c r="MV33" s="113"/>
      <c r="MW33" s="113"/>
      <c r="MX33" s="113"/>
      <c r="MY33" s="113"/>
      <c r="MZ33" s="113"/>
      <c r="NA33" s="113"/>
      <c r="NB33" s="113"/>
      <c r="NC33" s="113"/>
      <c r="ND33" s="113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3"/>
      <c r="NS33" s="113"/>
      <c r="NT33" s="113"/>
      <c r="NU33" s="113"/>
      <c r="NV33" s="113"/>
      <c r="NW33" s="113"/>
      <c r="NX33" s="113"/>
      <c r="NY33" s="113"/>
      <c r="NZ33" s="113"/>
      <c r="OA33" s="113"/>
      <c r="OB33" s="113"/>
      <c r="OC33" s="113"/>
      <c r="OD33" s="113"/>
      <c r="OE33" s="113"/>
      <c r="OF33" s="113"/>
      <c r="OG33" s="113"/>
      <c r="OH33" s="113"/>
      <c r="OI33" s="113"/>
      <c r="OJ33" s="113"/>
      <c r="OK33" s="113"/>
      <c r="OL33" s="113"/>
      <c r="OM33" s="113"/>
      <c r="ON33" s="113"/>
      <c r="OO33" s="113"/>
      <c r="OP33" s="113"/>
      <c r="OQ33" s="113"/>
      <c r="OR33" s="113"/>
      <c r="OS33" s="113"/>
      <c r="OT33" s="113"/>
      <c r="OU33" s="113"/>
      <c r="OV33" s="113"/>
      <c r="OW33" s="113"/>
      <c r="OX33" s="113"/>
      <c r="OY33" s="113"/>
      <c r="OZ33" s="113"/>
      <c r="PA33" s="113"/>
      <c r="PB33" s="113"/>
      <c r="PC33" s="113"/>
      <c r="PD33" s="113"/>
      <c r="PE33" s="113"/>
      <c r="PF33" s="113"/>
      <c r="PG33" s="113"/>
      <c r="PH33" s="113"/>
      <c r="PI33" s="113"/>
      <c r="PJ33" s="113"/>
      <c r="PK33" s="113"/>
      <c r="PL33" s="113"/>
      <c r="PM33" s="113"/>
      <c r="PN33" s="113"/>
      <c r="PO33" s="113"/>
      <c r="PP33" s="113"/>
      <c r="PQ33" s="113"/>
      <c r="PR33" s="113"/>
      <c r="PS33" s="113"/>
      <c r="PT33" s="113"/>
      <c r="PU33" s="113"/>
      <c r="PV33" s="113"/>
      <c r="PW33" s="113"/>
      <c r="PX33" s="113"/>
      <c r="PY33" s="113"/>
      <c r="PZ33" s="113"/>
      <c r="QA33" s="113"/>
      <c r="QB33" s="113"/>
      <c r="QC33" s="113"/>
      <c r="QD33" s="113"/>
      <c r="QE33" s="113"/>
      <c r="QF33" s="113"/>
      <c r="QG33" s="113"/>
      <c r="QH33" s="113"/>
      <c r="QI33" s="113"/>
      <c r="QJ33" s="113"/>
      <c r="QK33" s="113"/>
      <c r="QL33" s="113"/>
      <c r="QM33" s="113"/>
      <c r="QN33" s="113"/>
      <c r="QO33" s="113"/>
      <c r="QP33" s="113"/>
      <c r="QQ33" s="113"/>
      <c r="QR33" s="113"/>
      <c r="QS33" s="113"/>
      <c r="QT33" s="113"/>
      <c r="QU33" s="113"/>
      <c r="QV33" s="113"/>
      <c r="QW33" s="113"/>
      <c r="QX33" s="113"/>
      <c r="QY33" s="113"/>
      <c r="QZ33" s="113"/>
      <c r="RA33" s="113"/>
      <c r="RB33" s="113"/>
      <c r="RC33" s="113"/>
      <c r="RD33" s="113"/>
      <c r="RE33" s="113"/>
      <c r="RF33" s="113"/>
      <c r="RG33" s="113"/>
      <c r="RH33" s="113"/>
      <c r="RI33" s="113"/>
      <c r="RJ33" s="113"/>
      <c r="RK33" s="113"/>
      <c r="RL33" s="113"/>
      <c r="RM33" s="113"/>
      <c r="RN33" s="113"/>
      <c r="RO33" s="113"/>
      <c r="RP33" s="113"/>
      <c r="RQ33" s="113"/>
      <c r="RR33" s="113"/>
      <c r="RS33" s="113"/>
      <c r="RT33" s="113"/>
      <c r="RU33" s="113"/>
      <c r="RV33" s="113"/>
      <c r="RW33" s="113"/>
      <c r="RX33" s="113"/>
      <c r="RY33" s="113"/>
      <c r="RZ33" s="113"/>
      <c r="SA33" s="113"/>
      <c r="SB33" s="113"/>
      <c r="SC33" s="113"/>
      <c r="SD33" s="113"/>
      <c r="SE33" s="113"/>
      <c r="SF33" s="113"/>
      <c r="SG33" s="113"/>
      <c r="SH33" s="113"/>
      <c r="SI33" s="113"/>
      <c r="SJ33" s="113"/>
      <c r="SK33" s="113"/>
      <c r="SL33" s="113"/>
      <c r="SM33" s="113"/>
      <c r="SN33" s="113"/>
      <c r="SO33" s="113"/>
      <c r="SP33" s="113"/>
      <c r="SQ33" s="113"/>
      <c r="SR33" s="113"/>
      <c r="SS33" s="113"/>
      <c r="ST33" s="113"/>
      <c r="SU33" s="113"/>
      <c r="SV33" s="113"/>
      <c r="SW33" s="113"/>
      <c r="SX33" s="113"/>
      <c r="SY33" s="113"/>
      <c r="SZ33" s="113"/>
      <c r="TA33" s="113"/>
      <c r="TB33" s="113"/>
      <c r="TC33" s="113"/>
      <c r="TD33" s="113"/>
      <c r="TE33" s="113"/>
      <c r="TF33" s="113"/>
      <c r="TG33" s="113"/>
      <c r="TH33" s="113"/>
      <c r="TI33" s="113"/>
      <c r="TJ33" s="113"/>
      <c r="TK33" s="113"/>
      <c r="TL33" s="113"/>
      <c r="TM33" s="113"/>
      <c r="TN33" s="113"/>
      <c r="TO33" s="113"/>
      <c r="TP33" s="113"/>
      <c r="TQ33" s="113"/>
      <c r="TR33" s="113"/>
      <c r="TS33" s="113"/>
      <c r="TT33" s="113"/>
      <c r="TU33" s="113"/>
      <c r="TV33" s="113"/>
      <c r="TW33" s="113"/>
      <c r="TX33" s="113"/>
      <c r="TY33" s="113"/>
      <c r="TZ33" s="113"/>
      <c r="UA33" s="113"/>
      <c r="UB33" s="113"/>
      <c r="UC33" s="113"/>
      <c r="UD33" s="113"/>
      <c r="UE33" s="113"/>
      <c r="UF33" s="113"/>
      <c r="UG33" s="113"/>
      <c r="UH33" s="113"/>
      <c r="UI33" s="113"/>
      <c r="UJ33" s="113"/>
      <c r="UK33" s="113"/>
      <c r="UL33" s="113"/>
      <c r="UM33" s="113"/>
      <c r="UN33" s="113"/>
      <c r="UO33" s="113"/>
      <c r="UP33" s="113"/>
      <c r="UQ33" s="113"/>
      <c r="UR33" s="113"/>
      <c r="US33" s="113"/>
      <c r="UT33" s="113"/>
      <c r="UU33" s="113"/>
      <c r="UV33" s="113"/>
      <c r="UW33" s="113"/>
      <c r="UX33" s="113"/>
      <c r="UY33" s="113"/>
      <c r="UZ33" s="113"/>
      <c r="VA33" s="113"/>
      <c r="VB33" s="113"/>
      <c r="VC33" s="113"/>
      <c r="VD33" s="113"/>
      <c r="VE33" s="113"/>
      <c r="VF33" s="113"/>
      <c r="VG33" s="113"/>
      <c r="VH33" s="113"/>
      <c r="VI33" s="113"/>
      <c r="VJ33" s="113"/>
      <c r="VK33" s="113"/>
      <c r="VL33" s="113"/>
      <c r="VM33" s="113"/>
      <c r="VN33" s="113"/>
      <c r="VO33" s="113"/>
      <c r="VP33" s="113"/>
      <c r="VQ33" s="113"/>
      <c r="VR33" s="113"/>
      <c r="VS33" s="113"/>
      <c r="VT33" s="113"/>
      <c r="VU33" s="113"/>
      <c r="VV33" s="113"/>
      <c r="VW33" s="113"/>
      <c r="VX33" s="113"/>
      <c r="VY33" s="113"/>
      <c r="VZ33" s="113"/>
      <c r="WA33" s="113"/>
      <c r="WB33" s="113"/>
      <c r="WC33" s="113"/>
      <c r="WD33" s="113"/>
      <c r="WE33" s="113"/>
      <c r="WF33" s="113"/>
      <c r="WG33" s="113"/>
      <c r="WH33" s="113"/>
      <c r="WI33" s="113"/>
      <c r="WJ33" s="113"/>
      <c r="WK33" s="113"/>
      <c r="WL33" s="113"/>
      <c r="WM33" s="113"/>
      <c r="WN33" s="113"/>
      <c r="WO33" s="113"/>
      <c r="WP33" s="113"/>
      <c r="WQ33" s="113"/>
      <c r="WR33" s="113"/>
      <c r="WS33" s="113"/>
      <c r="WT33" s="113"/>
      <c r="WU33" s="113"/>
      <c r="WV33" s="113"/>
      <c r="WW33" s="113"/>
      <c r="WX33" s="113"/>
      <c r="WY33" s="113"/>
      <c r="WZ33" s="113"/>
      <c r="XA33" s="113"/>
      <c r="XB33" s="113"/>
      <c r="XC33" s="113"/>
      <c r="XD33" s="113"/>
      <c r="XE33" s="113"/>
      <c r="XF33" s="113"/>
      <c r="XG33" s="113"/>
      <c r="XH33" s="113"/>
      <c r="XI33" s="113"/>
      <c r="XJ33" s="113"/>
      <c r="XK33" s="113"/>
      <c r="XL33" s="113"/>
      <c r="XM33" s="113"/>
      <c r="XN33" s="113"/>
      <c r="XO33" s="113"/>
      <c r="XP33" s="113"/>
      <c r="XQ33" s="113"/>
      <c r="XR33" s="113"/>
      <c r="XS33" s="113"/>
      <c r="XT33" s="113"/>
      <c r="XU33" s="113"/>
      <c r="XV33" s="113"/>
      <c r="XW33" s="113"/>
      <c r="XX33" s="113"/>
      <c r="XY33" s="113"/>
      <c r="XZ33" s="113"/>
      <c r="YA33" s="113"/>
      <c r="YB33" s="113"/>
      <c r="YC33" s="113"/>
      <c r="YD33" s="113"/>
      <c r="YE33" s="113"/>
      <c r="YF33" s="113"/>
      <c r="YG33" s="113"/>
      <c r="YH33" s="113"/>
      <c r="YI33" s="113"/>
      <c r="YJ33" s="113"/>
      <c r="YK33" s="113"/>
      <c r="YL33" s="113"/>
      <c r="YM33" s="113"/>
      <c r="YN33" s="113"/>
      <c r="YO33" s="113"/>
      <c r="YP33" s="113"/>
      <c r="YQ33" s="113"/>
      <c r="YR33" s="113"/>
      <c r="YS33" s="113"/>
      <c r="YT33" s="113"/>
      <c r="YU33" s="113"/>
      <c r="YV33" s="113"/>
      <c r="YW33" s="113"/>
      <c r="YX33" s="113"/>
      <c r="YY33" s="113"/>
      <c r="YZ33" s="113"/>
      <c r="ZA33" s="113"/>
      <c r="ZB33" s="113"/>
      <c r="ZC33" s="113"/>
      <c r="ZD33" s="113"/>
      <c r="ZE33" s="113"/>
      <c r="ZF33" s="113"/>
      <c r="ZG33" s="113"/>
      <c r="ZH33" s="113"/>
      <c r="ZI33" s="113"/>
      <c r="ZJ33" s="113"/>
      <c r="ZK33" s="113"/>
      <c r="ZL33" s="113"/>
      <c r="ZM33" s="113"/>
      <c r="ZN33" s="113"/>
      <c r="ZO33" s="113"/>
      <c r="ZP33" s="113"/>
      <c r="ZQ33" s="113"/>
      <c r="ZR33" s="113"/>
      <c r="ZS33" s="113"/>
      <c r="ZT33" s="113"/>
      <c r="ZU33" s="113"/>
      <c r="ZV33" s="113"/>
      <c r="ZW33" s="113"/>
      <c r="ZX33" s="113"/>
      <c r="ZY33" s="113"/>
      <c r="ZZ33" s="113"/>
      <c r="AAA33" s="113"/>
      <c r="AAB33" s="113"/>
      <c r="AAC33" s="113"/>
      <c r="AAD33" s="113"/>
      <c r="AAE33" s="113"/>
      <c r="AAF33" s="113"/>
      <c r="AAG33" s="113"/>
      <c r="AAH33" s="113"/>
      <c r="AAI33" s="113"/>
      <c r="AAJ33" s="113"/>
      <c r="AAK33" s="113"/>
      <c r="AAL33" s="113"/>
      <c r="AAM33" s="113"/>
      <c r="AAN33" s="113"/>
      <c r="AAO33" s="113"/>
      <c r="AAP33" s="113"/>
      <c r="AAQ33" s="113"/>
      <c r="AAR33" s="113"/>
      <c r="AAS33" s="113"/>
      <c r="AAT33" s="113"/>
      <c r="AAU33" s="113"/>
      <c r="AAV33" s="113"/>
      <c r="AAW33" s="113"/>
      <c r="AAX33" s="113"/>
      <c r="AAY33" s="113"/>
      <c r="AAZ33" s="113"/>
      <c r="ABA33" s="113"/>
      <c r="ABB33" s="113"/>
      <c r="ABC33" s="113"/>
      <c r="ABD33" s="113"/>
      <c r="ABE33" s="113"/>
      <c r="ABF33" s="113"/>
      <c r="ABG33" s="113"/>
      <c r="ABH33" s="113"/>
      <c r="ABI33" s="113"/>
      <c r="ABJ33" s="113"/>
      <c r="ABK33" s="113"/>
      <c r="ABL33" s="113"/>
      <c r="ABM33" s="113"/>
      <c r="ABN33" s="113"/>
      <c r="ABO33" s="113"/>
      <c r="ABP33" s="113"/>
      <c r="ABQ33" s="113"/>
      <c r="ABR33" s="113"/>
      <c r="ABS33" s="113"/>
      <c r="ABT33" s="113"/>
      <c r="ABU33" s="113"/>
      <c r="ABV33" s="113"/>
      <c r="ABW33" s="113"/>
      <c r="ABX33" s="113"/>
      <c r="ABY33" s="113"/>
      <c r="ABZ33" s="113"/>
      <c r="ACA33" s="113"/>
      <c r="ACB33" s="113"/>
      <c r="ACC33" s="113"/>
      <c r="ACD33" s="113"/>
      <c r="ACE33" s="113"/>
      <c r="ACF33" s="113"/>
      <c r="ACG33" s="113"/>
      <c r="ACH33" s="113"/>
      <c r="ACI33" s="113"/>
      <c r="ACJ33" s="113"/>
      <c r="ACK33" s="113"/>
      <c r="ACL33" s="113"/>
      <c r="ACM33" s="113"/>
      <c r="ACN33" s="113"/>
      <c r="ACO33" s="113"/>
      <c r="ACP33" s="113"/>
      <c r="ACQ33" s="113"/>
      <c r="ACR33" s="113"/>
      <c r="ACS33" s="113"/>
      <c r="ACT33" s="113"/>
      <c r="ACU33" s="113"/>
      <c r="ACV33" s="113"/>
      <c r="ACW33" s="113"/>
      <c r="ACX33" s="113"/>
      <c r="ACY33" s="113"/>
      <c r="ACZ33" s="113"/>
      <c r="ADA33" s="113"/>
      <c r="ADB33" s="113"/>
      <c r="ADC33" s="113"/>
      <c r="ADD33" s="113"/>
      <c r="ADE33" s="113"/>
      <c r="ADF33" s="113"/>
      <c r="ADG33" s="113"/>
      <c r="ADH33" s="113"/>
      <c r="ADI33" s="113"/>
      <c r="ADJ33" s="113"/>
      <c r="ADK33" s="113"/>
      <c r="ADL33" s="113"/>
      <c r="ADM33" s="113"/>
      <c r="ADN33" s="113"/>
      <c r="ADO33" s="113"/>
      <c r="ADP33" s="113"/>
      <c r="ADQ33" s="113"/>
      <c r="ADR33" s="113"/>
      <c r="ADS33" s="113"/>
      <c r="ADT33" s="113"/>
      <c r="ADU33" s="113"/>
      <c r="ADV33" s="113"/>
      <c r="ADW33" s="113"/>
      <c r="ADX33" s="113"/>
      <c r="ADY33" s="113"/>
      <c r="ADZ33" s="113"/>
      <c r="AEA33" s="113"/>
      <c r="AEB33" s="113"/>
      <c r="AEC33" s="113"/>
      <c r="AED33" s="113"/>
      <c r="AEE33" s="113"/>
      <c r="AEF33" s="113"/>
      <c r="AEG33" s="113"/>
      <c r="AEH33" s="113"/>
      <c r="AEI33" s="113"/>
      <c r="AEJ33" s="113"/>
      <c r="AEK33" s="113"/>
      <c r="AEL33" s="113"/>
      <c r="AEM33" s="113"/>
      <c r="AEN33" s="113"/>
      <c r="AEO33" s="113"/>
      <c r="AEP33" s="113"/>
      <c r="AEQ33" s="113"/>
      <c r="AER33" s="113"/>
      <c r="AES33" s="113"/>
      <c r="AET33" s="113"/>
      <c r="AEU33" s="113"/>
      <c r="AEV33" s="113"/>
      <c r="AEW33" s="113"/>
      <c r="AEX33" s="113"/>
      <c r="AEY33" s="113"/>
      <c r="AEZ33" s="113"/>
      <c r="AFA33" s="113"/>
      <c r="AFB33" s="113"/>
      <c r="AFC33" s="113"/>
      <c r="AFD33" s="113"/>
      <c r="AFE33" s="113"/>
      <c r="AFF33" s="113"/>
      <c r="AFG33" s="113"/>
      <c r="AFH33" s="113"/>
      <c r="AFI33" s="113"/>
      <c r="AFJ33" s="113"/>
      <c r="AFK33" s="113"/>
      <c r="AFL33" s="113"/>
      <c r="AFM33" s="113"/>
      <c r="AFN33" s="113"/>
      <c r="AFO33" s="113"/>
      <c r="AFP33" s="113"/>
      <c r="AFQ33" s="113"/>
      <c r="AFR33" s="113"/>
      <c r="AFS33" s="113"/>
      <c r="AFT33" s="113"/>
      <c r="AFU33" s="113"/>
      <c r="AFV33" s="113"/>
      <c r="AFW33" s="113"/>
      <c r="AFX33" s="113"/>
      <c r="AFY33" s="113"/>
      <c r="AFZ33" s="113"/>
      <c r="AGA33" s="113"/>
      <c r="AGB33" s="113"/>
      <c r="AGC33" s="113"/>
      <c r="AGD33" s="113"/>
      <c r="AGE33" s="113"/>
      <c r="AGF33" s="113"/>
      <c r="AGG33" s="113"/>
      <c r="AGH33" s="113"/>
      <c r="AGI33" s="113"/>
      <c r="AGJ33" s="113"/>
      <c r="AGK33" s="113"/>
      <c r="AGL33" s="113"/>
      <c r="AGM33" s="113"/>
      <c r="AGN33" s="113"/>
      <c r="AGO33" s="113"/>
      <c r="AGP33" s="113"/>
      <c r="AGQ33" s="113"/>
      <c r="AGR33" s="113"/>
      <c r="AGS33" s="113"/>
      <c r="AGT33" s="113"/>
      <c r="AGU33" s="113"/>
      <c r="AGV33" s="113"/>
      <c r="AGW33" s="113"/>
      <c r="AGX33" s="113"/>
      <c r="AGY33" s="113"/>
      <c r="AGZ33" s="113"/>
      <c r="AHA33" s="113"/>
      <c r="AHB33" s="113"/>
      <c r="AHC33" s="113"/>
      <c r="AHD33" s="113"/>
      <c r="AHE33" s="113"/>
      <c r="AHF33" s="113"/>
      <c r="AHG33" s="113"/>
      <c r="AHH33" s="113"/>
      <c r="AHI33" s="113"/>
      <c r="AHJ33" s="113"/>
      <c r="AHK33" s="113"/>
      <c r="AHL33" s="113"/>
      <c r="AHM33" s="113"/>
      <c r="AHN33" s="113"/>
      <c r="AHO33" s="113"/>
      <c r="AHP33" s="113"/>
      <c r="AHQ33" s="113"/>
      <c r="AHR33" s="113"/>
      <c r="AHS33" s="113"/>
      <c r="AHT33" s="113"/>
      <c r="AHU33" s="113"/>
      <c r="AHV33" s="113"/>
      <c r="AHW33" s="113"/>
      <c r="AHX33" s="113"/>
      <c r="AHY33" s="113"/>
      <c r="AHZ33" s="113"/>
      <c r="AIA33" s="113"/>
      <c r="AIB33" s="113"/>
      <c r="AIC33" s="113"/>
      <c r="AID33" s="113"/>
      <c r="AIE33" s="113"/>
      <c r="AIF33" s="113"/>
      <c r="AIG33" s="113"/>
      <c r="AIH33" s="113"/>
      <c r="AII33" s="113"/>
      <c r="AIJ33" s="113"/>
      <c r="AIK33" s="113"/>
      <c r="AIL33" s="113"/>
      <c r="AIM33" s="113"/>
      <c r="AIN33" s="113"/>
      <c r="AIO33" s="113"/>
      <c r="AIP33" s="113"/>
      <c r="AIQ33" s="113"/>
      <c r="AIR33" s="113"/>
      <c r="AIS33" s="113"/>
      <c r="AIT33" s="113"/>
      <c r="AIU33" s="113"/>
      <c r="AIV33" s="113"/>
      <c r="AIW33" s="113"/>
      <c r="AIX33" s="113"/>
      <c r="AIY33" s="113"/>
      <c r="AIZ33" s="113"/>
      <c r="AJA33" s="113"/>
      <c r="AJB33" s="113"/>
      <c r="AJC33" s="113"/>
      <c r="AJD33" s="113"/>
      <c r="AJE33" s="113"/>
      <c r="AJF33" s="113"/>
      <c r="AJG33" s="113"/>
      <c r="AJH33" s="113"/>
      <c r="AJI33" s="113"/>
      <c r="AJJ33" s="113"/>
      <c r="AJK33" s="113"/>
      <c r="AJL33" s="113"/>
      <c r="AJM33" s="113"/>
      <c r="AJN33" s="113"/>
      <c r="AJO33" s="113"/>
      <c r="AJP33" s="113"/>
      <c r="AJQ33" s="113"/>
      <c r="AJR33" s="113"/>
      <c r="AJS33" s="113"/>
      <c r="AJT33" s="113"/>
      <c r="AJU33" s="113"/>
      <c r="AJV33" s="113"/>
      <c r="AJW33" s="113"/>
      <c r="AJX33" s="113"/>
      <c r="AJY33" s="113"/>
      <c r="AJZ33" s="113"/>
      <c r="AKA33" s="113"/>
      <c r="AKB33" s="113"/>
      <c r="AKC33" s="113"/>
      <c r="AKD33" s="113"/>
      <c r="AKE33" s="113"/>
      <c r="AKF33" s="113"/>
      <c r="AKG33" s="113"/>
      <c r="AKH33" s="113"/>
      <c r="AKI33" s="113"/>
      <c r="AKJ33" s="113"/>
      <c r="AKK33" s="113"/>
      <c r="AKL33" s="113"/>
      <c r="AKM33" s="113"/>
      <c r="AKN33" s="113"/>
      <c r="AKO33" s="113"/>
      <c r="AKP33" s="113"/>
      <c r="AKQ33" s="113"/>
      <c r="AKR33" s="113"/>
      <c r="AKS33" s="113"/>
      <c r="AKT33" s="113"/>
      <c r="AKU33" s="113"/>
      <c r="AKV33" s="113"/>
      <c r="AKW33" s="113"/>
      <c r="AKX33" s="113"/>
      <c r="AKY33" s="113"/>
      <c r="AKZ33" s="113"/>
      <c r="ALA33" s="113"/>
      <c r="ALB33" s="113"/>
      <c r="ALC33" s="113"/>
      <c r="ALD33" s="113"/>
      <c r="ALE33" s="113"/>
      <c r="ALF33" s="113"/>
      <c r="ALG33" s="113"/>
      <c r="ALH33" s="113"/>
      <c r="ALI33" s="113"/>
      <c r="ALJ33" s="113"/>
      <c r="ALK33" s="113"/>
      <c r="ALL33" s="113"/>
      <c r="ALM33" s="113"/>
      <c r="ALN33" s="113"/>
      <c r="ALO33" s="113"/>
      <c r="ALP33" s="113"/>
      <c r="ALQ33" s="113"/>
      <c r="ALR33" s="113"/>
      <c r="ALS33" s="113"/>
      <c r="ALT33" s="113"/>
      <c r="ALU33" s="113"/>
      <c r="ALV33" s="113"/>
      <c r="ALW33" s="113"/>
      <c r="ALX33" s="113"/>
      <c r="ALY33" s="113"/>
      <c r="ALZ33" s="113"/>
      <c r="AMA33" s="113"/>
      <c r="AMB33" s="113"/>
      <c r="AMC33" s="113"/>
      <c r="AMD33" s="113"/>
      <c r="AME33" s="113"/>
      <c r="AMF33" s="113"/>
      <c r="AMG33" s="113"/>
      <c r="AMH33" s="113"/>
      <c r="AMI33" s="113"/>
      <c r="AMJ33" s="113"/>
      <c r="AMK33" s="113"/>
      <c r="AML33" s="113"/>
      <c r="AMM33" s="113"/>
      <c r="AMN33" s="113"/>
      <c r="AMO33" s="113"/>
      <c r="AMP33" s="113"/>
      <c r="AMQ33" s="113"/>
      <c r="AMR33" s="113"/>
      <c r="AMS33" s="113"/>
      <c r="AMT33" s="113"/>
      <c r="AMU33" s="113"/>
      <c r="AMV33" s="113"/>
      <c r="AMW33" s="113"/>
      <c r="AMX33" s="113"/>
      <c r="AMY33" s="113"/>
      <c r="AMZ33" s="113"/>
      <c r="ANA33" s="113"/>
      <c r="ANB33" s="113"/>
      <c r="ANC33" s="113"/>
      <c r="AND33" s="113"/>
      <c r="ANE33" s="113"/>
      <c r="ANF33" s="113"/>
      <c r="ANG33" s="113"/>
      <c r="ANH33" s="113"/>
      <c r="ANI33" s="113"/>
      <c r="ANJ33" s="113"/>
      <c r="ANK33" s="113"/>
      <c r="ANL33" s="113"/>
      <c r="ANM33" s="113"/>
      <c r="ANN33" s="113"/>
      <c r="ANO33" s="113"/>
      <c r="ANP33" s="113"/>
      <c r="ANQ33" s="113"/>
      <c r="ANR33" s="113"/>
      <c r="ANS33" s="113"/>
      <c r="ANT33" s="113"/>
      <c r="ANU33" s="113"/>
      <c r="ANV33" s="113"/>
      <c r="ANW33" s="113"/>
      <c r="ANX33" s="113"/>
      <c r="ANY33" s="113"/>
      <c r="ANZ33" s="113"/>
      <c r="AOA33" s="113"/>
      <c r="AOB33" s="113"/>
      <c r="AOC33" s="113"/>
      <c r="AOD33" s="113"/>
      <c r="AOE33" s="113"/>
      <c r="AOF33" s="113"/>
      <c r="AOG33" s="113"/>
      <c r="AOH33" s="113"/>
      <c r="AOI33" s="113"/>
      <c r="AOJ33" s="113"/>
      <c r="AOK33" s="113"/>
      <c r="AOL33" s="113"/>
      <c r="AOM33" s="113"/>
      <c r="AON33" s="113"/>
      <c r="AOO33" s="113"/>
      <c r="AOP33" s="113"/>
      <c r="AOQ33" s="113"/>
      <c r="AOR33" s="113"/>
      <c r="AOS33" s="113"/>
      <c r="AOT33" s="113"/>
      <c r="AOU33" s="113"/>
      <c r="AOV33" s="113"/>
      <c r="AOW33" s="113"/>
      <c r="AOX33" s="113"/>
      <c r="AOY33" s="113"/>
      <c r="AOZ33" s="113"/>
      <c r="APA33" s="113"/>
      <c r="APB33" s="113"/>
      <c r="APC33" s="113"/>
      <c r="APD33" s="113"/>
      <c r="APE33" s="113"/>
      <c r="APF33" s="113"/>
      <c r="APG33" s="113"/>
      <c r="APH33" s="113"/>
      <c r="API33" s="113"/>
      <c r="APJ33" s="113"/>
      <c r="APK33" s="113"/>
      <c r="APL33" s="113"/>
      <c r="APM33" s="113"/>
      <c r="APN33" s="113"/>
      <c r="APO33" s="113"/>
      <c r="APP33" s="113"/>
      <c r="APQ33" s="113"/>
      <c r="APR33" s="113"/>
      <c r="APS33" s="113"/>
      <c r="APT33" s="113"/>
      <c r="APU33" s="113"/>
      <c r="APV33" s="113"/>
      <c r="APW33" s="113"/>
      <c r="APX33" s="113"/>
      <c r="APY33" s="113"/>
      <c r="APZ33" s="113"/>
      <c r="AQA33" s="113"/>
      <c r="AQB33" s="113"/>
      <c r="AQC33" s="113"/>
      <c r="AQD33" s="113"/>
      <c r="AQE33" s="113"/>
      <c r="AQF33" s="113"/>
      <c r="AQG33" s="113"/>
      <c r="AQH33" s="113"/>
      <c r="AQI33" s="113"/>
      <c r="AQJ33" s="113"/>
      <c r="AQK33" s="113"/>
      <c r="AQL33" s="113"/>
      <c r="AQM33" s="113"/>
      <c r="AQN33" s="113"/>
      <c r="AQO33" s="113"/>
      <c r="AQP33" s="113"/>
      <c r="AQQ33" s="113"/>
      <c r="AQR33" s="113"/>
      <c r="AQS33" s="113"/>
      <c r="AQT33" s="113"/>
      <c r="AQU33" s="113"/>
      <c r="AQV33" s="113"/>
      <c r="AQW33" s="113"/>
      <c r="AQX33" s="113"/>
      <c r="AQY33" s="113"/>
      <c r="AQZ33" s="113"/>
      <c r="ARA33" s="113"/>
      <c r="ARB33" s="113"/>
      <c r="ARC33" s="113"/>
      <c r="ARD33" s="113"/>
      <c r="ARE33" s="113"/>
      <c r="ARF33" s="113"/>
      <c r="ARG33" s="113"/>
      <c r="ARH33" s="113"/>
      <c r="ARI33" s="113"/>
      <c r="ARJ33" s="113"/>
      <c r="ARK33" s="113"/>
      <c r="ARL33" s="113"/>
      <c r="ARM33" s="113"/>
      <c r="ARN33" s="113"/>
      <c r="ARO33" s="113"/>
      <c r="ARP33" s="113"/>
      <c r="ARQ33" s="113"/>
      <c r="ARR33" s="113"/>
      <c r="ARS33" s="113"/>
      <c r="ART33" s="113"/>
      <c r="ARU33" s="113"/>
      <c r="ARV33" s="113"/>
      <c r="ARW33" s="113"/>
      <c r="ARX33" s="113"/>
      <c r="ARY33" s="113"/>
      <c r="ARZ33" s="113"/>
      <c r="ASA33" s="113"/>
      <c r="ASB33" s="113"/>
      <c r="ASC33" s="113"/>
      <c r="ASD33" s="113"/>
      <c r="ASE33" s="113"/>
      <c r="ASF33" s="113"/>
      <c r="ASG33" s="113"/>
      <c r="ASH33" s="113"/>
      <c r="ASI33" s="113"/>
      <c r="ASJ33" s="113"/>
      <c r="ASK33" s="113"/>
      <c r="ASL33" s="113"/>
      <c r="ASM33" s="113"/>
      <c r="ASN33" s="113"/>
      <c r="ASO33" s="113"/>
      <c r="ASP33" s="113"/>
      <c r="ASQ33" s="113"/>
      <c r="ASR33" s="113"/>
      <c r="ASS33" s="113"/>
      <c r="AST33" s="113"/>
      <c r="ASU33" s="113"/>
      <c r="ASV33" s="113"/>
      <c r="ASW33" s="113"/>
      <c r="ASX33" s="113"/>
      <c r="ASY33" s="113"/>
      <c r="ASZ33" s="113"/>
      <c r="ATA33" s="113"/>
      <c r="ATB33" s="113"/>
      <c r="ATC33" s="113"/>
      <c r="ATD33" s="113"/>
      <c r="ATE33" s="113"/>
      <c r="ATF33" s="113"/>
      <c r="ATG33" s="113"/>
      <c r="ATH33" s="113"/>
      <c r="ATI33" s="113"/>
      <c r="ATJ33" s="113"/>
      <c r="ATK33" s="113"/>
      <c r="ATL33" s="113"/>
      <c r="ATM33" s="113"/>
      <c r="ATN33" s="113"/>
      <c r="ATO33" s="113"/>
      <c r="ATP33" s="113"/>
      <c r="ATQ33" s="113"/>
      <c r="ATR33" s="113"/>
      <c r="ATS33" s="113"/>
      <c r="ATT33" s="113"/>
      <c r="ATU33" s="113"/>
      <c r="ATV33" s="113"/>
      <c r="ATW33" s="113"/>
      <c r="ATX33" s="113"/>
      <c r="ATY33" s="113"/>
      <c r="ATZ33" s="113"/>
      <c r="AUA33" s="113"/>
      <c r="AUB33" s="113"/>
      <c r="AUC33" s="113"/>
      <c r="AUD33" s="113"/>
      <c r="AUE33" s="113"/>
      <c r="AUF33" s="113"/>
      <c r="AUG33" s="113"/>
      <c r="AUH33" s="113"/>
      <c r="AUI33" s="113"/>
      <c r="AUJ33" s="113"/>
      <c r="AUK33" s="113"/>
      <c r="AUL33" s="113"/>
      <c r="AUM33" s="113"/>
      <c r="AUN33" s="113"/>
      <c r="AUO33" s="113"/>
      <c r="AUP33" s="113"/>
      <c r="AUQ33" s="113"/>
      <c r="AUR33" s="113"/>
      <c r="AUS33" s="113"/>
      <c r="AUT33" s="113"/>
      <c r="AUU33" s="113"/>
      <c r="AUV33" s="113"/>
      <c r="AUW33" s="113"/>
      <c r="AUX33" s="113"/>
      <c r="AUY33" s="113"/>
      <c r="AUZ33" s="113"/>
      <c r="AVA33" s="113"/>
      <c r="AVB33" s="113"/>
      <c r="AVC33" s="113"/>
      <c r="AVD33" s="113"/>
      <c r="AVE33" s="113"/>
      <c r="AVF33" s="113"/>
      <c r="AVG33" s="113"/>
      <c r="AVH33" s="113"/>
      <c r="AVI33" s="113"/>
      <c r="AVJ33" s="113"/>
      <c r="AVK33" s="113"/>
      <c r="AVL33" s="113"/>
      <c r="AVM33" s="113"/>
      <c r="AVN33" s="113"/>
      <c r="AVO33" s="113"/>
      <c r="AVP33" s="113"/>
      <c r="AVQ33" s="113"/>
      <c r="AVR33" s="113"/>
      <c r="AVS33" s="113"/>
      <c r="AVT33" s="113"/>
      <c r="AVU33" s="113"/>
      <c r="AVV33" s="113"/>
      <c r="AVW33" s="113"/>
      <c r="AVX33" s="113"/>
      <c r="AVY33" s="113"/>
      <c r="AVZ33" s="113"/>
      <c r="AWA33" s="113"/>
      <c r="AWB33" s="113"/>
      <c r="AWC33" s="113"/>
      <c r="AWD33" s="113"/>
      <c r="AWE33" s="113"/>
      <c r="AWF33" s="113"/>
      <c r="AWG33" s="113"/>
      <c r="AWH33" s="113"/>
      <c r="AWI33" s="113"/>
      <c r="AWJ33" s="113"/>
      <c r="AWK33" s="113"/>
      <c r="AWL33" s="113"/>
      <c r="AWM33" s="113"/>
      <c r="AWN33" s="113"/>
      <c r="AWO33" s="113"/>
      <c r="AWP33" s="113"/>
      <c r="AWQ33" s="113"/>
      <c r="AWR33" s="113"/>
      <c r="AWS33" s="113"/>
      <c r="AWT33" s="113"/>
      <c r="AWU33" s="113"/>
      <c r="AWV33" s="113"/>
      <c r="AWW33" s="113"/>
      <c r="AWX33" s="113"/>
      <c r="AWY33" s="113"/>
      <c r="AWZ33" s="113"/>
      <c r="AXA33" s="113"/>
      <c r="AXB33" s="113"/>
      <c r="AXC33" s="113"/>
      <c r="AXD33" s="113"/>
      <c r="AXE33" s="113"/>
      <c r="AXF33" s="113"/>
      <c r="AXG33" s="113"/>
      <c r="AXH33" s="113"/>
      <c r="AXI33" s="113"/>
      <c r="AXJ33" s="113"/>
      <c r="AXK33" s="113"/>
      <c r="AXL33" s="113"/>
      <c r="AXM33" s="113"/>
      <c r="AXN33" s="113"/>
      <c r="AXO33" s="113"/>
      <c r="AXP33" s="113"/>
      <c r="AXQ33" s="113"/>
      <c r="AXR33" s="113"/>
      <c r="AXS33" s="113"/>
      <c r="AXT33" s="113"/>
      <c r="AXU33" s="113"/>
      <c r="AXV33" s="113"/>
      <c r="AXW33" s="113"/>
      <c r="AXX33" s="113"/>
      <c r="AXY33" s="113"/>
      <c r="AXZ33" s="113"/>
      <c r="AYA33" s="113"/>
      <c r="AYB33" s="113"/>
      <c r="AYC33" s="113"/>
      <c r="AYD33" s="113"/>
      <c r="AYE33" s="113"/>
      <c r="AYF33" s="113"/>
      <c r="AYG33" s="113"/>
      <c r="AYH33" s="113"/>
      <c r="AYI33" s="113"/>
      <c r="AYJ33" s="113"/>
      <c r="AYK33" s="113"/>
      <c r="AYL33" s="113"/>
      <c r="AYM33" s="113"/>
      <c r="AYN33" s="113"/>
      <c r="AYO33" s="113"/>
      <c r="AYP33" s="113"/>
      <c r="AYQ33" s="113"/>
      <c r="AYR33" s="113"/>
      <c r="AYS33" s="113"/>
      <c r="AYT33" s="113"/>
      <c r="AYU33" s="113"/>
      <c r="AYV33" s="113"/>
      <c r="AYW33" s="113"/>
      <c r="AYX33" s="113"/>
      <c r="AYY33" s="113"/>
      <c r="AYZ33" s="113"/>
      <c r="AZA33" s="113"/>
      <c r="AZB33" s="113"/>
      <c r="AZC33" s="113"/>
      <c r="AZD33" s="113"/>
      <c r="AZE33" s="113"/>
      <c r="AZF33" s="113"/>
      <c r="AZG33" s="113"/>
      <c r="AZH33" s="113"/>
      <c r="AZI33" s="113"/>
      <c r="AZJ33" s="113"/>
      <c r="AZK33" s="113"/>
      <c r="AZL33" s="113"/>
      <c r="AZM33" s="113"/>
      <c r="AZN33" s="113"/>
      <c r="AZO33" s="113"/>
      <c r="AZP33" s="113"/>
      <c r="AZQ33" s="113"/>
      <c r="AZR33" s="113"/>
      <c r="AZS33" s="113"/>
      <c r="AZT33" s="113"/>
      <c r="AZU33" s="113"/>
      <c r="AZV33" s="113"/>
      <c r="AZW33" s="113"/>
      <c r="AZX33" s="113"/>
      <c r="AZY33" s="113"/>
      <c r="AZZ33" s="113"/>
      <c r="BAA33" s="113"/>
      <c r="BAB33" s="113"/>
      <c r="BAC33" s="113"/>
      <c r="BAD33" s="113"/>
      <c r="BAE33" s="113"/>
      <c r="BAF33" s="113"/>
      <c r="BAG33" s="113"/>
      <c r="BAH33" s="113"/>
      <c r="BAI33" s="113"/>
      <c r="BAJ33" s="113"/>
      <c r="BAK33" s="113"/>
      <c r="BAL33" s="113"/>
      <c r="BAM33" s="113"/>
      <c r="BAN33" s="113"/>
      <c r="BAO33" s="113"/>
      <c r="BAP33" s="113"/>
      <c r="BAQ33" s="113"/>
      <c r="BAR33" s="113"/>
      <c r="BAS33" s="113"/>
      <c r="BAT33" s="113"/>
      <c r="BAU33" s="113"/>
      <c r="BAV33" s="113"/>
      <c r="BAW33" s="113"/>
      <c r="BAX33" s="113"/>
      <c r="BAY33" s="113"/>
      <c r="BAZ33" s="113"/>
      <c r="BBA33" s="113"/>
      <c r="BBB33" s="113"/>
      <c r="BBC33" s="113"/>
      <c r="BBD33" s="113"/>
      <c r="BBE33" s="113"/>
      <c r="BBF33" s="113"/>
      <c r="BBG33" s="113"/>
      <c r="BBH33" s="113"/>
      <c r="BBI33" s="113"/>
      <c r="BBJ33" s="113"/>
      <c r="BBK33" s="113"/>
      <c r="BBL33" s="113"/>
      <c r="BBM33" s="113"/>
      <c r="BBN33" s="113"/>
      <c r="BBO33" s="113"/>
      <c r="BBP33" s="113"/>
      <c r="BBQ33" s="113"/>
      <c r="BBR33" s="113"/>
      <c r="BBS33" s="113"/>
      <c r="BBT33" s="113"/>
      <c r="BBU33" s="113"/>
      <c r="BBV33" s="113"/>
      <c r="BBW33" s="113"/>
      <c r="BBX33" s="113"/>
      <c r="BBY33" s="113"/>
      <c r="BBZ33" s="113"/>
      <c r="BCA33" s="113"/>
      <c r="BCB33" s="113"/>
      <c r="BCC33" s="113"/>
      <c r="BCD33" s="113"/>
      <c r="BCE33" s="113"/>
      <c r="BCF33" s="113"/>
      <c r="BCG33" s="113"/>
      <c r="BCH33" s="113"/>
      <c r="BCI33" s="113"/>
      <c r="BCJ33" s="113"/>
      <c r="BCK33" s="113"/>
      <c r="BCL33" s="113"/>
      <c r="BCM33" s="113"/>
      <c r="BCN33" s="113"/>
      <c r="BCO33" s="113"/>
      <c r="BCP33" s="113"/>
      <c r="BCQ33" s="113"/>
      <c r="BCR33" s="113"/>
      <c r="BCS33" s="113"/>
      <c r="BCT33" s="113"/>
      <c r="BCU33" s="113"/>
      <c r="BCV33" s="113"/>
      <c r="BCW33" s="113"/>
      <c r="BCX33" s="113"/>
      <c r="BCY33" s="113"/>
      <c r="BCZ33" s="113"/>
      <c r="BDA33" s="113"/>
      <c r="BDB33" s="113"/>
      <c r="BDC33" s="113"/>
      <c r="BDD33" s="113"/>
      <c r="BDE33" s="113"/>
      <c r="BDF33" s="113"/>
      <c r="BDG33" s="113"/>
      <c r="BDH33" s="113"/>
      <c r="BDI33" s="113"/>
      <c r="BDJ33" s="113"/>
      <c r="BDK33" s="113"/>
      <c r="BDL33" s="113"/>
      <c r="BDM33" s="113"/>
      <c r="BDN33" s="113"/>
      <c r="BDO33" s="113"/>
      <c r="BDP33" s="113"/>
      <c r="BDQ33" s="113"/>
      <c r="BDR33" s="113"/>
      <c r="BDS33" s="113"/>
      <c r="BDT33" s="113"/>
      <c r="BDU33" s="113"/>
      <c r="BDV33" s="113"/>
      <c r="BDW33" s="113"/>
      <c r="BDX33" s="113"/>
      <c r="BDY33" s="113"/>
      <c r="BDZ33" s="113"/>
      <c r="BEA33" s="113"/>
      <c r="BEB33" s="113"/>
      <c r="BEC33" s="113"/>
      <c r="BED33" s="113"/>
      <c r="BEE33" s="113"/>
      <c r="BEF33" s="113"/>
      <c r="BEG33" s="113"/>
      <c r="BEH33" s="113"/>
      <c r="BEI33" s="113"/>
      <c r="BEJ33" s="113"/>
      <c r="BEK33" s="113"/>
      <c r="BEL33" s="113"/>
      <c r="BEM33" s="113"/>
      <c r="BEN33" s="113"/>
      <c r="BEO33" s="113"/>
      <c r="BEP33" s="113"/>
      <c r="BEQ33" s="113"/>
      <c r="BER33" s="113"/>
      <c r="BES33" s="113"/>
      <c r="BET33" s="113"/>
      <c r="BEU33" s="113"/>
      <c r="BEV33" s="113"/>
      <c r="BEW33" s="113"/>
      <c r="BEX33" s="113"/>
      <c r="BEY33" s="113"/>
      <c r="BEZ33" s="113"/>
      <c r="BFA33" s="113"/>
      <c r="BFB33" s="113"/>
      <c r="BFC33" s="113"/>
      <c r="BFD33" s="113"/>
      <c r="BFE33" s="113"/>
      <c r="BFF33" s="113"/>
      <c r="BFG33" s="113"/>
      <c r="BFH33" s="113"/>
      <c r="BFI33" s="113"/>
      <c r="BFJ33" s="113"/>
      <c r="BFK33" s="113"/>
      <c r="BFL33" s="113"/>
      <c r="BFM33" s="113"/>
      <c r="BFN33" s="113"/>
      <c r="BFO33" s="113"/>
      <c r="BFP33" s="113"/>
      <c r="BFQ33" s="113"/>
      <c r="BFR33" s="113"/>
      <c r="BFS33" s="113"/>
      <c r="BFT33" s="113"/>
      <c r="BFU33" s="113"/>
      <c r="BFV33" s="113"/>
      <c r="BFW33" s="113"/>
      <c r="BFX33" s="113"/>
      <c r="BFY33" s="113"/>
      <c r="BFZ33" s="113"/>
      <c r="BGA33" s="113"/>
      <c r="BGB33" s="113"/>
      <c r="BGC33" s="113"/>
      <c r="BGD33" s="113"/>
      <c r="BGE33" s="113"/>
      <c r="BGF33" s="113"/>
      <c r="BGG33" s="113"/>
      <c r="BGH33" s="113"/>
      <c r="BGI33" s="113"/>
      <c r="BGJ33" s="113"/>
      <c r="BGK33" s="113"/>
      <c r="BGL33" s="113"/>
      <c r="BGM33" s="113"/>
      <c r="BGN33" s="113"/>
      <c r="BGO33" s="113"/>
      <c r="BGP33" s="113"/>
      <c r="BGQ33" s="113"/>
      <c r="BGR33" s="113"/>
      <c r="BGS33" s="113"/>
      <c r="BGT33" s="113"/>
      <c r="BGU33" s="113"/>
      <c r="BGV33" s="113"/>
      <c r="BGW33" s="113"/>
      <c r="BGX33" s="113"/>
      <c r="BGY33" s="113"/>
      <c r="BGZ33" s="113"/>
      <c r="BHA33" s="113"/>
      <c r="BHB33" s="113"/>
      <c r="BHC33" s="113"/>
      <c r="BHD33" s="113"/>
      <c r="BHE33" s="113"/>
      <c r="BHF33" s="113"/>
      <c r="BHG33" s="113"/>
      <c r="BHH33" s="113"/>
      <c r="BHI33" s="113"/>
      <c r="BHJ33" s="113"/>
      <c r="BHK33" s="113"/>
      <c r="BHL33" s="113"/>
      <c r="BHM33" s="113"/>
      <c r="BHN33" s="113"/>
      <c r="BHO33" s="113"/>
      <c r="BHP33" s="113"/>
      <c r="BHQ33" s="113"/>
      <c r="BHR33" s="113"/>
      <c r="BHS33" s="113"/>
      <c r="BHT33" s="113"/>
      <c r="BHU33" s="113"/>
      <c r="BHV33" s="113"/>
      <c r="BHW33" s="113"/>
      <c r="BHX33" s="113"/>
      <c r="BHY33" s="113"/>
      <c r="BHZ33" s="113"/>
      <c r="BIA33" s="113"/>
      <c r="BIB33" s="113"/>
      <c r="BIC33" s="113"/>
      <c r="BID33" s="113"/>
      <c r="BIE33" s="113"/>
      <c r="BIF33" s="113"/>
      <c r="BIG33" s="113"/>
      <c r="BIH33" s="113"/>
      <c r="BII33" s="113"/>
      <c r="BIJ33" s="113"/>
      <c r="BIK33" s="113"/>
      <c r="BIL33" s="113"/>
      <c r="BIM33" s="113"/>
      <c r="BIN33" s="113"/>
      <c r="BIO33" s="113"/>
      <c r="BIP33" s="113"/>
      <c r="BIQ33" s="113"/>
      <c r="BIR33" s="113"/>
      <c r="BIS33" s="113"/>
      <c r="BIT33" s="113"/>
      <c r="BIU33" s="113"/>
      <c r="BIV33" s="113"/>
      <c r="BIW33" s="113"/>
      <c r="BIX33" s="113"/>
      <c r="BIY33" s="113"/>
      <c r="BIZ33" s="113"/>
      <c r="BJA33" s="113"/>
      <c r="BJB33" s="113"/>
      <c r="BJC33" s="113"/>
      <c r="BJD33" s="113"/>
      <c r="BJE33" s="113"/>
      <c r="BJF33" s="113"/>
      <c r="BJG33" s="113"/>
      <c r="BJH33" s="113"/>
      <c r="BJI33" s="113"/>
      <c r="BJJ33" s="113"/>
      <c r="BJK33" s="113"/>
      <c r="BJL33" s="113"/>
      <c r="BJM33" s="113"/>
      <c r="BJN33" s="113"/>
      <c r="BJO33" s="113"/>
      <c r="BJP33" s="113"/>
      <c r="BJQ33" s="113"/>
      <c r="BJR33" s="113"/>
      <c r="BJS33" s="113"/>
      <c r="BJT33" s="113"/>
      <c r="BJU33" s="113"/>
      <c r="BJV33" s="113"/>
      <c r="BJW33" s="113"/>
      <c r="BJX33" s="113"/>
      <c r="BJY33" s="113"/>
      <c r="BJZ33" s="113"/>
      <c r="BKA33" s="113"/>
      <c r="BKB33" s="113"/>
      <c r="BKC33" s="113"/>
      <c r="BKD33" s="113"/>
      <c r="BKE33" s="113"/>
      <c r="BKF33" s="113"/>
      <c r="BKG33" s="113"/>
      <c r="BKH33" s="113"/>
      <c r="BKI33" s="113"/>
      <c r="BKJ33" s="113"/>
      <c r="BKK33" s="113"/>
      <c r="BKL33" s="113"/>
      <c r="BKM33" s="113"/>
      <c r="BKN33" s="113"/>
      <c r="BKO33" s="113"/>
      <c r="BKP33" s="113"/>
      <c r="BKQ33" s="113"/>
      <c r="BKR33" s="113"/>
      <c r="BKS33" s="113"/>
      <c r="BKT33" s="113"/>
      <c r="BKU33" s="113"/>
      <c r="BKV33" s="113"/>
      <c r="BKW33" s="113"/>
      <c r="BKX33" s="113"/>
      <c r="BKY33" s="113"/>
      <c r="BKZ33" s="113"/>
      <c r="BLA33" s="113"/>
      <c r="BLB33" s="113"/>
      <c r="BLC33" s="113"/>
      <c r="BLD33" s="113"/>
      <c r="BLE33" s="113"/>
      <c r="BLF33" s="113"/>
      <c r="BLG33" s="113"/>
      <c r="BLH33" s="113"/>
      <c r="BLI33" s="113"/>
      <c r="BLJ33" s="113"/>
      <c r="BLK33" s="113"/>
      <c r="BLL33" s="113"/>
      <c r="BLM33" s="113"/>
      <c r="BLN33" s="113"/>
      <c r="BLO33" s="113"/>
      <c r="BLP33" s="114"/>
    </row>
    <row r="34" spans="1:1680" s="115" customFormat="1" ht="16.5" customHeight="1">
      <c r="A34" s="391"/>
      <c r="B34" s="382"/>
      <c r="C34" s="385"/>
      <c r="D34" s="112" t="s">
        <v>43</v>
      </c>
      <c r="E34" s="117">
        <v>80</v>
      </c>
      <c r="F34" s="118">
        <v>0</v>
      </c>
      <c r="G34" s="108">
        <f t="shared" si="6"/>
        <v>0</v>
      </c>
      <c r="H34" s="367">
        <v>13</v>
      </c>
      <c r="I34" s="367" t="s">
        <v>509</v>
      </c>
      <c r="J34" s="367">
        <v>5</v>
      </c>
      <c r="K34" s="401">
        <v>6.5</v>
      </c>
      <c r="L34" s="367">
        <f>K34/J34*100</f>
        <v>130</v>
      </c>
      <c r="M34" s="399" t="s">
        <v>510</v>
      </c>
      <c r="N34" s="399" t="s">
        <v>647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  <c r="IW34" s="113"/>
      <c r="IX34" s="113"/>
      <c r="IY34" s="113"/>
      <c r="IZ34" s="113"/>
      <c r="JA34" s="113"/>
      <c r="JB34" s="113"/>
      <c r="JC34" s="113"/>
      <c r="JD34" s="113"/>
      <c r="JE34" s="113"/>
      <c r="JF34" s="113"/>
      <c r="JG34" s="113"/>
      <c r="JH34" s="113"/>
      <c r="JI34" s="113"/>
      <c r="JJ34" s="113"/>
      <c r="JK34" s="113"/>
      <c r="JL34" s="113"/>
      <c r="JM34" s="113"/>
      <c r="JN34" s="113"/>
      <c r="JO34" s="113"/>
      <c r="JP34" s="113"/>
      <c r="JQ34" s="113"/>
      <c r="JR34" s="113"/>
      <c r="JS34" s="113"/>
      <c r="JT34" s="113"/>
      <c r="JU34" s="113"/>
      <c r="JV34" s="113"/>
      <c r="JW34" s="113"/>
      <c r="JX34" s="113"/>
      <c r="JY34" s="113"/>
      <c r="JZ34" s="113"/>
      <c r="KA34" s="113"/>
      <c r="KB34" s="113"/>
      <c r="KC34" s="113"/>
      <c r="KD34" s="113"/>
      <c r="KE34" s="113"/>
      <c r="KF34" s="113"/>
      <c r="KG34" s="113"/>
      <c r="KH34" s="113"/>
      <c r="KI34" s="113"/>
      <c r="KJ34" s="113"/>
      <c r="KK34" s="113"/>
      <c r="KL34" s="113"/>
      <c r="KM34" s="113"/>
      <c r="KN34" s="113"/>
      <c r="KO34" s="113"/>
      <c r="KP34" s="113"/>
      <c r="KQ34" s="113"/>
      <c r="KR34" s="113"/>
      <c r="KS34" s="113"/>
      <c r="KT34" s="113"/>
      <c r="KU34" s="113"/>
      <c r="KV34" s="113"/>
      <c r="KW34" s="113"/>
      <c r="KX34" s="113"/>
      <c r="KY34" s="113"/>
      <c r="KZ34" s="113"/>
      <c r="LA34" s="113"/>
      <c r="LB34" s="113"/>
      <c r="LC34" s="113"/>
      <c r="LD34" s="113"/>
      <c r="LE34" s="113"/>
      <c r="LF34" s="113"/>
      <c r="LG34" s="113"/>
      <c r="LH34" s="113"/>
      <c r="LI34" s="113"/>
      <c r="LJ34" s="113"/>
      <c r="LK34" s="113"/>
      <c r="LL34" s="113"/>
      <c r="LM34" s="113"/>
      <c r="LN34" s="113"/>
      <c r="LO34" s="113"/>
      <c r="LP34" s="113"/>
      <c r="LQ34" s="113"/>
      <c r="LR34" s="113"/>
      <c r="LS34" s="113"/>
      <c r="LT34" s="113"/>
      <c r="LU34" s="113"/>
      <c r="LV34" s="113"/>
      <c r="LW34" s="113"/>
      <c r="LX34" s="113"/>
      <c r="LY34" s="113"/>
      <c r="LZ34" s="113"/>
      <c r="MA34" s="113"/>
      <c r="MB34" s="113"/>
      <c r="MC34" s="113"/>
      <c r="MD34" s="113"/>
      <c r="ME34" s="113"/>
      <c r="MF34" s="113"/>
      <c r="MG34" s="113"/>
      <c r="MH34" s="113"/>
      <c r="MI34" s="113"/>
      <c r="MJ34" s="113"/>
      <c r="MK34" s="113"/>
      <c r="ML34" s="113"/>
      <c r="MM34" s="113"/>
      <c r="MN34" s="113"/>
      <c r="MO34" s="113"/>
      <c r="MP34" s="113"/>
      <c r="MQ34" s="113"/>
      <c r="MR34" s="113"/>
      <c r="MS34" s="113"/>
      <c r="MT34" s="113"/>
      <c r="MU34" s="113"/>
      <c r="MV34" s="113"/>
      <c r="MW34" s="113"/>
      <c r="MX34" s="113"/>
      <c r="MY34" s="113"/>
      <c r="MZ34" s="113"/>
      <c r="NA34" s="113"/>
      <c r="NB34" s="113"/>
      <c r="NC34" s="113"/>
      <c r="ND34" s="113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3"/>
      <c r="NY34" s="113"/>
      <c r="NZ34" s="113"/>
      <c r="OA34" s="113"/>
      <c r="OB34" s="113"/>
      <c r="OC34" s="113"/>
      <c r="OD34" s="113"/>
      <c r="OE34" s="113"/>
      <c r="OF34" s="113"/>
      <c r="OG34" s="113"/>
      <c r="OH34" s="113"/>
      <c r="OI34" s="113"/>
      <c r="OJ34" s="113"/>
      <c r="OK34" s="113"/>
      <c r="OL34" s="113"/>
      <c r="OM34" s="113"/>
      <c r="ON34" s="113"/>
      <c r="OO34" s="113"/>
      <c r="OP34" s="113"/>
      <c r="OQ34" s="113"/>
      <c r="OR34" s="113"/>
      <c r="OS34" s="113"/>
      <c r="OT34" s="113"/>
      <c r="OU34" s="113"/>
      <c r="OV34" s="113"/>
      <c r="OW34" s="113"/>
      <c r="OX34" s="113"/>
      <c r="OY34" s="113"/>
      <c r="OZ34" s="113"/>
      <c r="PA34" s="113"/>
      <c r="PB34" s="113"/>
      <c r="PC34" s="113"/>
      <c r="PD34" s="113"/>
      <c r="PE34" s="113"/>
      <c r="PF34" s="113"/>
      <c r="PG34" s="113"/>
      <c r="PH34" s="113"/>
      <c r="PI34" s="113"/>
      <c r="PJ34" s="113"/>
      <c r="PK34" s="113"/>
      <c r="PL34" s="113"/>
      <c r="PM34" s="113"/>
      <c r="PN34" s="113"/>
      <c r="PO34" s="113"/>
      <c r="PP34" s="113"/>
      <c r="PQ34" s="113"/>
      <c r="PR34" s="113"/>
      <c r="PS34" s="113"/>
      <c r="PT34" s="113"/>
      <c r="PU34" s="113"/>
      <c r="PV34" s="113"/>
      <c r="PW34" s="113"/>
      <c r="PX34" s="113"/>
      <c r="PY34" s="113"/>
      <c r="PZ34" s="113"/>
      <c r="QA34" s="113"/>
      <c r="QB34" s="113"/>
      <c r="QC34" s="113"/>
      <c r="QD34" s="113"/>
      <c r="QE34" s="113"/>
      <c r="QF34" s="113"/>
      <c r="QG34" s="113"/>
      <c r="QH34" s="113"/>
      <c r="QI34" s="113"/>
      <c r="QJ34" s="113"/>
      <c r="QK34" s="113"/>
      <c r="QL34" s="113"/>
      <c r="QM34" s="113"/>
      <c r="QN34" s="113"/>
      <c r="QO34" s="113"/>
      <c r="QP34" s="113"/>
      <c r="QQ34" s="113"/>
      <c r="QR34" s="113"/>
      <c r="QS34" s="113"/>
      <c r="QT34" s="113"/>
      <c r="QU34" s="113"/>
      <c r="QV34" s="113"/>
      <c r="QW34" s="113"/>
      <c r="QX34" s="113"/>
      <c r="QY34" s="113"/>
      <c r="QZ34" s="113"/>
      <c r="RA34" s="113"/>
      <c r="RB34" s="113"/>
      <c r="RC34" s="113"/>
      <c r="RD34" s="113"/>
      <c r="RE34" s="113"/>
      <c r="RF34" s="113"/>
      <c r="RG34" s="113"/>
      <c r="RH34" s="113"/>
      <c r="RI34" s="113"/>
      <c r="RJ34" s="113"/>
      <c r="RK34" s="113"/>
      <c r="RL34" s="113"/>
      <c r="RM34" s="113"/>
      <c r="RN34" s="113"/>
      <c r="RO34" s="113"/>
      <c r="RP34" s="113"/>
      <c r="RQ34" s="113"/>
      <c r="RR34" s="113"/>
      <c r="RS34" s="113"/>
      <c r="RT34" s="113"/>
      <c r="RU34" s="113"/>
      <c r="RV34" s="113"/>
      <c r="RW34" s="113"/>
      <c r="RX34" s="113"/>
      <c r="RY34" s="113"/>
      <c r="RZ34" s="113"/>
      <c r="SA34" s="113"/>
      <c r="SB34" s="113"/>
      <c r="SC34" s="113"/>
      <c r="SD34" s="113"/>
      <c r="SE34" s="113"/>
      <c r="SF34" s="113"/>
      <c r="SG34" s="113"/>
      <c r="SH34" s="113"/>
      <c r="SI34" s="113"/>
      <c r="SJ34" s="113"/>
      <c r="SK34" s="113"/>
      <c r="SL34" s="113"/>
      <c r="SM34" s="113"/>
      <c r="SN34" s="113"/>
      <c r="SO34" s="113"/>
      <c r="SP34" s="113"/>
      <c r="SQ34" s="113"/>
      <c r="SR34" s="113"/>
      <c r="SS34" s="113"/>
      <c r="ST34" s="113"/>
      <c r="SU34" s="113"/>
      <c r="SV34" s="113"/>
      <c r="SW34" s="113"/>
      <c r="SX34" s="113"/>
      <c r="SY34" s="113"/>
      <c r="SZ34" s="113"/>
      <c r="TA34" s="113"/>
      <c r="TB34" s="113"/>
      <c r="TC34" s="113"/>
      <c r="TD34" s="113"/>
      <c r="TE34" s="113"/>
      <c r="TF34" s="113"/>
      <c r="TG34" s="113"/>
      <c r="TH34" s="113"/>
      <c r="TI34" s="113"/>
      <c r="TJ34" s="113"/>
      <c r="TK34" s="113"/>
      <c r="TL34" s="113"/>
      <c r="TM34" s="113"/>
      <c r="TN34" s="113"/>
      <c r="TO34" s="113"/>
      <c r="TP34" s="113"/>
      <c r="TQ34" s="113"/>
      <c r="TR34" s="113"/>
      <c r="TS34" s="113"/>
      <c r="TT34" s="113"/>
      <c r="TU34" s="113"/>
      <c r="TV34" s="113"/>
      <c r="TW34" s="113"/>
      <c r="TX34" s="113"/>
      <c r="TY34" s="113"/>
      <c r="TZ34" s="113"/>
      <c r="UA34" s="113"/>
      <c r="UB34" s="113"/>
      <c r="UC34" s="113"/>
      <c r="UD34" s="113"/>
      <c r="UE34" s="113"/>
      <c r="UF34" s="113"/>
      <c r="UG34" s="113"/>
      <c r="UH34" s="113"/>
      <c r="UI34" s="113"/>
      <c r="UJ34" s="113"/>
      <c r="UK34" s="113"/>
      <c r="UL34" s="113"/>
      <c r="UM34" s="113"/>
      <c r="UN34" s="113"/>
      <c r="UO34" s="113"/>
      <c r="UP34" s="113"/>
      <c r="UQ34" s="113"/>
      <c r="UR34" s="113"/>
      <c r="US34" s="113"/>
      <c r="UT34" s="113"/>
      <c r="UU34" s="113"/>
      <c r="UV34" s="113"/>
      <c r="UW34" s="113"/>
      <c r="UX34" s="113"/>
      <c r="UY34" s="113"/>
      <c r="UZ34" s="113"/>
      <c r="VA34" s="113"/>
      <c r="VB34" s="113"/>
      <c r="VC34" s="113"/>
      <c r="VD34" s="113"/>
      <c r="VE34" s="113"/>
      <c r="VF34" s="113"/>
      <c r="VG34" s="113"/>
      <c r="VH34" s="113"/>
      <c r="VI34" s="113"/>
      <c r="VJ34" s="113"/>
      <c r="VK34" s="113"/>
      <c r="VL34" s="113"/>
      <c r="VM34" s="113"/>
      <c r="VN34" s="113"/>
      <c r="VO34" s="113"/>
      <c r="VP34" s="113"/>
      <c r="VQ34" s="113"/>
      <c r="VR34" s="113"/>
      <c r="VS34" s="113"/>
      <c r="VT34" s="113"/>
      <c r="VU34" s="113"/>
      <c r="VV34" s="113"/>
      <c r="VW34" s="113"/>
      <c r="VX34" s="113"/>
      <c r="VY34" s="113"/>
      <c r="VZ34" s="113"/>
      <c r="WA34" s="113"/>
      <c r="WB34" s="113"/>
      <c r="WC34" s="113"/>
      <c r="WD34" s="113"/>
      <c r="WE34" s="113"/>
      <c r="WF34" s="113"/>
      <c r="WG34" s="113"/>
      <c r="WH34" s="113"/>
      <c r="WI34" s="113"/>
      <c r="WJ34" s="113"/>
      <c r="WK34" s="113"/>
      <c r="WL34" s="113"/>
      <c r="WM34" s="113"/>
      <c r="WN34" s="113"/>
      <c r="WO34" s="113"/>
      <c r="WP34" s="113"/>
      <c r="WQ34" s="113"/>
      <c r="WR34" s="113"/>
      <c r="WS34" s="113"/>
      <c r="WT34" s="113"/>
      <c r="WU34" s="113"/>
      <c r="WV34" s="113"/>
      <c r="WW34" s="113"/>
      <c r="WX34" s="113"/>
      <c r="WY34" s="113"/>
      <c r="WZ34" s="113"/>
      <c r="XA34" s="113"/>
      <c r="XB34" s="113"/>
      <c r="XC34" s="113"/>
      <c r="XD34" s="113"/>
      <c r="XE34" s="113"/>
      <c r="XF34" s="113"/>
      <c r="XG34" s="113"/>
      <c r="XH34" s="113"/>
      <c r="XI34" s="113"/>
      <c r="XJ34" s="113"/>
      <c r="XK34" s="113"/>
      <c r="XL34" s="113"/>
      <c r="XM34" s="113"/>
      <c r="XN34" s="113"/>
      <c r="XO34" s="113"/>
      <c r="XP34" s="113"/>
      <c r="XQ34" s="113"/>
      <c r="XR34" s="113"/>
      <c r="XS34" s="113"/>
      <c r="XT34" s="113"/>
      <c r="XU34" s="113"/>
      <c r="XV34" s="113"/>
      <c r="XW34" s="113"/>
      <c r="XX34" s="113"/>
      <c r="XY34" s="113"/>
      <c r="XZ34" s="113"/>
      <c r="YA34" s="113"/>
      <c r="YB34" s="113"/>
      <c r="YC34" s="113"/>
      <c r="YD34" s="113"/>
      <c r="YE34" s="113"/>
      <c r="YF34" s="113"/>
      <c r="YG34" s="113"/>
      <c r="YH34" s="113"/>
      <c r="YI34" s="113"/>
      <c r="YJ34" s="113"/>
      <c r="YK34" s="113"/>
      <c r="YL34" s="113"/>
      <c r="YM34" s="113"/>
      <c r="YN34" s="113"/>
      <c r="YO34" s="113"/>
      <c r="YP34" s="113"/>
      <c r="YQ34" s="113"/>
      <c r="YR34" s="113"/>
      <c r="YS34" s="113"/>
      <c r="YT34" s="113"/>
      <c r="YU34" s="113"/>
      <c r="YV34" s="113"/>
      <c r="YW34" s="113"/>
      <c r="YX34" s="113"/>
      <c r="YY34" s="113"/>
      <c r="YZ34" s="113"/>
      <c r="ZA34" s="113"/>
      <c r="ZB34" s="113"/>
      <c r="ZC34" s="113"/>
      <c r="ZD34" s="113"/>
      <c r="ZE34" s="113"/>
      <c r="ZF34" s="113"/>
      <c r="ZG34" s="113"/>
      <c r="ZH34" s="113"/>
      <c r="ZI34" s="113"/>
      <c r="ZJ34" s="113"/>
      <c r="ZK34" s="113"/>
      <c r="ZL34" s="113"/>
      <c r="ZM34" s="113"/>
      <c r="ZN34" s="113"/>
      <c r="ZO34" s="113"/>
      <c r="ZP34" s="113"/>
      <c r="ZQ34" s="113"/>
      <c r="ZR34" s="113"/>
      <c r="ZS34" s="113"/>
      <c r="ZT34" s="113"/>
      <c r="ZU34" s="113"/>
      <c r="ZV34" s="113"/>
      <c r="ZW34" s="113"/>
      <c r="ZX34" s="113"/>
      <c r="ZY34" s="113"/>
      <c r="ZZ34" s="113"/>
      <c r="AAA34" s="113"/>
      <c r="AAB34" s="113"/>
      <c r="AAC34" s="113"/>
      <c r="AAD34" s="113"/>
      <c r="AAE34" s="113"/>
      <c r="AAF34" s="113"/>
      <c r="AAG34" s="113"/>
      <c r="AAH34" s="113"/>
      <c r="AAI34" s="113"/>
      <c r="AAJ34" s="113"/>
      <c r="AAK34" s="113"/>
      <c r="AAL34" s="113"/>
      <c r="AAM34" s="113"/>
      <c r="AAN34" s="113"/>
      <c r="AAO34" s="113"/>
      <c r="AAP34" s="113"/>
      <c r="AAQ34" s="113"/>
      <c r="AAR34" s="113"/>
      <c r="AAS34" s="113"/>
      <c r="AAT34" s="113"/>
      <c r="AAU34" s="113"/>
      <c r="AAV34" s="113"/>
      <c r="AAW34" s="113"/>
      <c r="AAX34" s="113"/>
      <c r="AAY34" s="113"/>
      <c r="AAZ34" s="113"/>
      <c r="ABA34" s="113"/>
      <c r="ABB34" s="113"/>
      <c r="ABC34" s="113"/>
      <c r="ABD34" s="113"/>
      <c r="ABE34" s="113"/>
      <c r="ABF34" s="113"/>
      <c r="ABG34" s="113"/>
      <c r="ABH34" s="113"/>
      <c r="ABI34" s="113"/>
      <c r="ABJ34" s="113"/>
      <c r="ABK34" s="113"/>
      <c r="ABL34" s="113"/>
      <c r="ABM34" s="113"/>
      <c r="ABN34" s="113"/>
      <c r="ABO34" s="113"/>
      <c r="ABP34" s="113"/>
      <c r="ABQ34" s="113"/>
      <c r="ABR34" s="113"/>
      <c r="ABS34" s="113"/>
      <c r="ABT34" s="113"/>
      <c r="ABU34" s="113"/>
      <c r="ABV34" s="113"/>
      <c r="ABW34" s="113"/>
      <c r="ABX34" s="113"/>
      <c r="ABY34" s="113"/>
      <c r="ABZ34" s="113"/>
      <c r="ACA34" s="113"/>
      <c r="ACB34" s="113"/>
      <c r="ACC34" s="113"/>
      <c r="ACD34" s="113"/>
      <c r="ACE34" s="113"/>
      <c r="ACF34" s="113"/>
      <c r="ACG34" s="113"/>
      <c r="ACH34" s="113"/>
      <c r="ACI34" s="113"/>
      <c r="ACJ34" s="113"/>
      <c r="ACK34" s="113"/>
      <c r="ACL34" s="113"/>
      <c r="ACM34" s="113"/>
      <c r="ACN34" s="113"/>
      <c r="ACO34" s="113"/>
      <c r="ACP34" s="113"/>
      <c r="ACQ34" s="113"/>
      <c r="ACR34" s="113"/>
      <c r="ACS34" s="113"/>
      <c r="ACT34" s="113"/>
      <c r="ACU34" s="113"/>
      <c r="ACV34" s="113"/>
      <c r="ACW34" s="113"/>
      <c r="ACX34" s="113"/>
      <c r="ACY34" s="113"/>
      <c r="ACZ34" s="113"/>
      <c r="ADA34" s="113"/>
      <c r="ADB34" s="113"/>
      <c r="ADC34" s="113"/>
      <c r="ADD34" s="113"/>
      <c r="ADE34" s="113"/>
      <c r="ADF34" s="113"/>
      <c r="ADG34" s="113"/>
      <c r="ADH34" s="113"/>
      <c r="ADI34" s="113"/>
      <c r="ADJ34" s="113"/>
      <c r="ADK34" s="113"/>
      <c r="ADL34" s="113"/>
      <c r="ADM34" s="113"/>
      <c r="ADN34" s="113"/>
      <c r="ADO34" s="113"/>
      <c r="ADP34" s="113"/>
      <c r="ADQ34" s="113"/>
      <c r="ADR34" s="113"/>
      <c r="ADS34" s="113"/>
      <c r="ADT34" s="113"/>
      <c r="ADU34" s="113"/>
      <c r="ADV34" s="113"/>
      <c r="ADW34" s="113"/>
      <c r="ADX34" s="113"/>
      <c r="ADY34" s="113"/>
      <c r="ADZ34" s="113"/>
      <c r="AEA34" s="113"/>
      <c r="AEB34" s="113"/>
      <c r="AEC34" s="113"/>
      <c r="AED34" s="113"/>
      <c r="AEE34" s="113"/>
      <c r="AEF34" s="113"/>
      <c r="AEG34" s="113"/>
      <c r="AEH34" s="113"/>
      <c r="AEI34" s="113"/>
      <c r="AEJ34" s="113"/>
      <c r="AEK34" s="113"/>
      <c r="AEL34" s="113"/>
      <c r="AEM34" s="113"/>
      <c r="AEN34" s="113"/>
      <c r="AEO34" s="113"/>
      <c r="AEP34" s="113"/>
      <c r="AEQ34" s="113"/>
      <c r="AER34" s="113"/>
      <c r="AES34" s="113"/>
      <c r="AET34" s="113"/>
      <c r="AEU34" s="113"/>
      <c r="AEV34" s="113"/>
      <c r="AEW34" s="113"/>
      <c r="AEX34" s="113"/>
      <c r="AEY34" s="113"/>
      <c r="AEZ34" s="113"/>
      <c r="AFA34" s="113"/>
      <c r="AFB34" s="113"/>
      <c r="AFC34" s="113"/>
      <c r="AFD34" s="113"/>
      <c r="AFE34" s="113"/>
      <c r="AFF34" s="113"/>
      <c r="AFG34" s="113"/>
      <c r="AFH34" s="113"/>
      <c r="AFI34" s="113"/>
      <c r="AFJ34" s="113"/>
      <c r="AFK34" s="113"/>
      <c r="AFL34" s="113"/>
      <c r="AFM34" s="113"/>
      <c r="AFN34" s="113"/>
      <c r="AFO34" s="113"/>
      <c r="AFP34" s="113"/>
      <c r="AFQ34" s="113"/>
      <c r="AFR34" s="113"/>
      <c r="AFS34" s="113"/>
      <c r="AFT34" s="113"/>
      <c r="AFU34" s="113"/>
      <c r="AFV34" s="113"/>
      <c r="AFW34" s="113"/>
      <c r="AFX34" s="113"/>
      <c r="AFY34" s="113"/>
      <c r="AFZ34" s="113"/>
      <c r="AGA34" s="113"/>
      <c r="AGB34" s="113"/>
      <c r="AGC34" s="113"/>
      <c r="AGD34" s="113"/>
      <c r="AGE34" s="113"/>
      <c r="AGF34" s="113"/>
      <c r="AGG34" s="113"/>
      <c r="AGH34" s="113"/>
      <c r="AGI34" s="113"/>
      <c r="AGJ34" s="113"/>
      <c r="AGK34" s="113"/>
      <c r="AGL34" s="113"/>
      <c r="AGM34" s="113"/>
      <c r="AGN34" s="113"/>
      <c r="AGO34" s="113"/>
      <c r="AGP34" s="113"/>
      <c r="AGQ34" s="113"/>
      <c r="AGR34" s="113"/>
      <c r="AGS34" s="113"/>
      <c r="AGT34" s="113"/>
      <c r="AGU34" s="113"/>
      <c r="AGV34" s="113"/>
      <c r="AGW34" s="113"/>
      <c r="AGX34" s="113"/>
      <c r="AGY34" s="113"/>
      <c r="AGZ34" s="113"/>
      <c r="AHA34" s="113"/>
      <c r="AHB34" s="113"/>
      <c r="AHC34" s="113"/>
      <c r="AHD34" s="113"/>
      <c r="AHE34" s="113"/>
      <c r="AHF34" s="113"/>
      <c r="AHG34" s="113"/>
      <c r="AHH34" s="113"/>
      <c r="AHI34" s="113"/>
      <c r="AHJ34" s="113"/>
      <c r="AHK34" s="113"/>
      <c r="AHL34" s="113"/>
      <c r="AHM34" s="113"/>
      <c r="AHN34" s="113"/>
      <c r="AHO34" s="113"/>
      <c r="AHP34" s="113"/>
      <c r="AHQ34" s="113"/>
      <c r="AHR34" s="113"/>
      <c r="AHS34" s="113"/>
      <c r="AHT34" s="113"/>
      <c r="AHU34" s="113"/>
      <c r="AHV34" s="113"/>
      <c r="AHW34" s="113"/>
      <c r="AHX34" s="113"/>
      <c r="AHY34" s="113"/>
      <c r="AHZ34" s="113"/>
      <c r="AIA34" s="113"/>
      <c r="AIB34" s="113"/>
      <c r="AIC34" s="113"/>
      <c r="AID34" s="113"/>
      <c r="AIE34" s="113"/>
      <c r="AIF34" s="113"/>
      <c r="AIG34" s="113"/>
      <c r="AIH34" s="113"/>
      <c r="AII34" s="113"/>
      <c r="AIJ34" s="113"/>
      <c r="AIK34" s="113"/>
      <c r="AIL34" s="113"/>
      <c r="AIM34" s="113"/>
      <c r="AIN34" s="113"/>
      <c r="AIO34" s="113"/>
      <c r="AIP34" s="113"/>
      <c r="AIQ34" s="113"/>
      <c r="AIR34" s="113"/>
      <c r="AIS34" s="113"/>
      <c r="AIT34" s="113"/>
      <c r="AIU34" s="113"/>
      <c r="AIV34" s="113"/>
      <c r="AIW34" s="113"/>
      <c r="AIX34" s="113"/>
      <c r="AIY34" s="113"/>
      <c r="AIZ34" s="113"/>
      <c r="AJA34" s="113"/>
      <c r="AJB34" s="113"/>
      <c r="AJC34" s="113"/>
      <c r="AJD34" s="113"/>
      <c r="AJE34" s="113"/>
      <c r="AJF34" s="113"/>
      <c r="AJG34" s="113"/>
      <c r="AJH34" s="113"/>
      <c r="AJI34" s="113"/>
      <c r="AJJ34" s="113"/>
      <c r="AJK34" s="113"/>
      <c r="AJL34" s="113"/>
      <c r="AJM34" s="113"/>
      <c r="AJN34" s="113"/>
      <c r="AJO34" s="113"/>
      <c r="AJP34" s="113"/>
      <c r="AJQ34" s="113"/>
      <c r="AJR34" s="113"/>
      <c r="AJS34" s="113"/>
      <c r="AJT34" s="113"/>
      <c r="AJU34" s="113"/>
      <c r="AJV34" s="113"/>
      <c r="AJW34" s="113"/>
      <c r="AJX34" s="113"/>
      <c r="AJY34" s="113"/>
      <c r="AJZ34" s="113"/>
      <c r="AKA34" s="113"/>
      <c r="AKB34" s="113"/>
      <c r="AKC34" s="113"/>
      <c r="AKD34" s="113"/>
      <c r="AKE34" s="113"/>
      <c r="AKF34" s="113"/>
      <c r="AKG34" s="113"/>
      <c r="AKH34" s="113"/>
      <c r="AKI34" s="113"/>
      <c r="AKJ34" s="113"/>
      <c r="AKK34" s="113"/>
      <c r="AKL34" s="113"/>
      <c r="AKM34" s="113"/>
      <c r="AKN34" s="113"/>
      <c r="AKO34" s="113"/>
      <c r="AKP34" s="113"/>
      <c r="AKQ34" s="113"/>
      <c r="AKR34" s="113"/>
      <c r="AKS34" s="113"/>
      <c r="AKT34" s="113"/>
      <c r="AKU34" s="113"/>
      <c r="AKV34" s="113"/>
      <c r="AKW34" s="113"/>
      <c r="AKX34" s="113"/>
      <c r="AKY34" s="113"/>
      <c r="AKZ34" s="113"/>
      <c r="ALA34" s="113"/>
      <c r="ALB34" s="113"/>
      <c r="ALC34" s="113"/>
      <c r="ALD34" s="113"/>
      <c r="ALE34" s="113"/>
      <c r="ALF34" s="113"/>
      <c r="ALG34" s="113"/>
      <c r="ALH34" s="113"/>
      <c r="ALI34" s="113"/>
      <c r="ALJ34" s="113"/>
      <c r="ALK34" s="113"/>
      <c r="ALL34" s="113"/>
      <c r="ALM34" s="113"/>
      <c r="ALN34" s="113"/>
      <c r="ALO34" s="113"/>
      <c r="ALP34" s="113"/>
      <c r="ALQ34" s="113"/>
      <c r="ALR34" s="113"/>
      <c r="ALS34" s="113"/>
      <c r="ALT34" s="113"/>
      <c r="ALU34" s="113"/>
      <c r="ALV34" s="113"/>
      <c r="ALW34" s="113"/>
      <c r="ALX34" s="113"/>
      <c r="ALY34" s="113"/>
      <c r="ALZ34" s="113"/>
      <c r="AMA34" s="113"/>
      <c r="AMB34" s="113"/>
      <c r="AMC34" s="113"/>
      <c r="AMD34" s="113"/>
      <c r="AME34" s="113"/>
      <c r="AMF34" s="113"/>
      <c r="AMG34" s="113"/>
      <c r="AMH34" s="113"/>
      <c r="AMI34" s="113"/>
      <c r="AMJ34" s="113"/>
      <c r="AMK34" s="113"/>
      <c r="AML34" s="113"/>
      <c r="AMM34" s="113"/>
      <c r="AMN34" s="113"/>
      <c r="AMO34" s="113"/>
      <c r="AMP34" s="113"/>
      <c r="AMQ34" s="113"/>
      <c r="AMR34" s="113"/>
      <c r="AMS34" s="113"/>
      <c r="AMT34" s="113"/>
      <c r="AMU34" s="113"/>
      <c r="AMV34" s="113"/>
      <c r="AMW34" s="113"/>
      <c r="AMX34" s="113"/>
      <c r="AMY34" s="113"/>
      <c r="AMZ34" s="113"/>
      <c r="ANA34" s="113"/>
      <c r="ANB34" s="113"/>
      <c r="ANC34" s="113"/>
      <c r="AND34" s="113"/>
      <c r="ANE34" s="113"/>
      <c r="ANF34" s="113"/>
      <c r="ANG34" s="113"/>
      <c r="ANH34" s="113"/>
      <c r="ANI34" s="113"/>
      <c r="ANJ34" s="113"/>
      <c r="ANK34" s="113"/>
      <c r="ANL34" s="113"/>
      <c r="ANM34" s="113"/>
      <c r="ANN34" s="113"/>
      <c r="ANO34" s="113"/>
      <c r="ANP34" s="113"/>
      <c r="ANQ34" s="113"/>
      <c r="ANR34" s="113"/>
      <c r="ANS34" s="113"/>
      <c r="ANT34" s="113"/>
      <c r="ANU34" s="113"/>
      <c r="ANV34" s="113"/>
      <c r="ANW34" s="113"/>
      <c r="ANX34" s="113"/>
      <c r="ANY34" s="113"/>
      <c r="ANZ34" s="113"/>
      <c r="AOA34" s="113"/>
      <c r="AOB34" s="113"/>
      <c r="AOC34" s="113"/>
      <c r="AOD34" s="113"/>
      <c r="AOE34" s="113"/>
      <c r="AOF34" s="113"/>
      <c r="AOG34" s="113"/>
      <c r="AOH34" s="113"/>
      <c r="AOI34" s="113"/>
      <c r="AOJ34" s="113"/>
      <c r="AOK34" s="113"/>
      <c r="AOL34" s="113"/>
      <c r="AOM34" s="113"/>
      <c r="AON34" s="113"/>
      <c r="AOO34" s="113"/>
      <c r="AOP34" s="113"/>
      <c r="AOQ34" s="113"/>
      <c r="AOR34" s="113"/>
      <c r="AOS34" s="113"/>
      <c r="AOT34" s="113"/>
      <c r="AOU34" s="113"/>
      <c r="AOV34" s="113"/>
      <c r="AOW34" s="113"/>
      <c r="AOX34" s="113"/>
      <c r="AOY34" s="113"/>
      <c r="AOZ34" s="113"/>
      <c r="APA34" s="113"/>
      <c r="APB34" s="113"/>
      <c r="APC34" s="113"/>
      <c r="APD34" s="113"/>
      <c r="APE34" s="113"/>
      <c r="APF34" s="113"/>
      <c r="APG34" s="113"/>
      <c r="APH34" s="113"/>
      <c r="API34" s="113"/>
      <c r="APJ34" s="113"/>
      <c r="APK34" s="113"/>
      <c r="APL34" s="113"/>
      <c r="APM34" s="113"/>
      <c r="APN34" s="113"/>
      <c r="APO34" s="113"/>
      <c r="APP34" s="113"/>
      <c r="APQ34" s="113"/>
      <c r="APR34" s="113"/>
      <c r="APS34" s="113"/>
      <c r="APT34" s="113"/>
      <c r="APU34" s="113"/>
      <c r="APV34" s="113"/>
      <c r="APW34" s="113"/>
      <c r="APX34" s="113"/>
      <c r="APY34" s="113"/>
      <c r="APZ34" s="113"/>
      <c r="AQA34" s="113"/>
      <c r="AQB34" s="113"/>
      <c r="AQC34" s="113"/>
      <c r="AQD34" s="113"/>
      <c r="AQE34" s="113"/>
      <c r="AQF34" s="113"/>
      <c r="AQG34" s="113"/>
      <c r="AQH34" s="113"/>
      <c r="AQI34" s="113"/>
      <c r="AQJ34" s="113"/>
      <c r="AQK34" s="113"/>
      <c r="AQL34" s="113"/>
      <c r="AQM34" s="113"/>
      <c r="AQN34" s="113"/>
      <c r="AQO34" s="113"/>
      <c r="AQP34" s="113"/>
      <c r="AQQ34" s="113"/>
      <c r="AQR34" s="113"/>
      <c r="AQS34" s="113"/>
      <c r="AQT34" s="113"/>
      <c r="AQU34" s="113"/>
      <c r="AQV34" s="113"/>
      <c r="AQW34" s="113"/>
      <c r="AQX34" s="113"/>
      <c r="AQY34" s="113"/>
      <c r="AQZ34" s="113"/>
      <c r="ARA34" s="113"/>
      <c r="ARB34" s="113"/>
      <c r="ARC34" s="113"/>
      <c r="ARD34" s="113"/>
      <c r="ARE34" s="113"/>
      <c r="ARF34" s="113"/>
      <c r="ARG34" s="113"/>
      <c r="ARH34" s="113"/>
      <c r="ARI34" s="113"/>
      <c r="ARJ34" s="113"/>
      <c r="ARK34" s="113"/>
      <c r="ARL34" s="113"/>
      <c r="ARM34" s="113"/>
      <c r="ARN34" s="113"/>
      <c r="ARO34" s="113"/>
      <c r="ARP34" s="113"/>
      <c r="ARQ34" s="113"/>
      <c r="ARR34" s="113"/>
      <c r="ARS34" s="113"/>
      <c r="ART34" s="113"/>
      <c r="ARU34" s="113"/>
      <c r="ARV34" s="113"/>
      <c r="ARW34" s="113"/>
      <c r="ARX34" s="113"/>
      <c r="ARY34" s="113"/>
      <c r="ARZ34" s="113"/>
      <c r="ASA34" s="113"/>
      <c r="ASB34" s="113"/>
      <c r="ASC34" s="113"/>
      <c r="ASD34" s="113"/>
      <c r="ASE34" s="113"/>
      <c r="ASF34" s="113"/>
      <c r="ASG34" s="113"/>
      <c r="ASH34" s="113"/>
      <c r="ASI34" s="113"/>
      <c r="ASJ34" s="113"/>
      <c r="ASK34" s="113"/>
      <c r="ASL34" s="113"/>
      <c r="ASM34" s="113"/>
      <c r="ASN34" s="113"/>
      <c r="ASO34" s="113"/>
      <c r="ASP34" s="113"/>
      <c r="ASQ34" s="113"/>
      <c r="ASR34" s="113"/>
      <c r="ASS34" s="113"/>
      <c r="AST34" s="113"/>
      <c r="ASU34" s="113"/>
      <c r="ASV34" s="113"/>
      <c r="ASW34" s="113"/>
      <c r="ASX34" s="113"/>
      <c r="ASY34" s="113"/>
      <c r="ASZ34" s="113"/>
      <c r="ATA34" s="113"/>
      <c r="ATB34" s="113"/>
      <c r="ATC34" s="113"/>
      <c r="ATD34" s="113"/>
      <c r="ATE34" s="113"/>
      <c r="ATF34" s="113"/>
      <c r="ATG34" s="113"/>
      <c r="ATH34" s="113"/>
      <c r="ATI34" s="113"/>
      <c r="ATJ34" s="113"/>
      <c r="ATK34" s="113"/>
      <c r="ATL34" s="113"/>
      <c r="ATM34" s="113"/>
      <c r="ATN34" s="113"/>
      <c r="ATO34" s="113"/>
      <c r="ATP34" s="113"/>
      <c r="ATQ34" s="113"/>
      <c r="ATR34" s="113"/>
      <c r="ATS34" s="113"/>
      <c r="ATT34" s="113"/>
      <c r="ATU34" s="113"/>
      <c r="ATV34" s="113"/>
      <c r="ATW34" s="113"/>
      <c r="ATX34" s="113"/>
      <c r="ATY34" s="113"/>
      <c r="ATZ34" s="113"/>
      <c r="AUA34" s="113"/>
      <c r="AUB34" s="113"/>
      <c r="AUC34" s="113"/>
      <c r="AUD34" s="113"/>
      <c r="AUE34" s="113"/>
      <c r="AUF34" s="113"/>
      <c r="AUG34" s="113"/>
      <c r="AUH34" s="113"/>
      <c r="AUI34" s="113"/>
      <c r="AUJ34" s="113"/>
      <c r="AUK34" s="113"/>
      <c r="AUL34" s="113"/>
      <c r="AUM34" s="113"/>
      <c r="AUN34" s="113"/>
      <c r="AUO34" s="113"/>
      <c r="AUP34" s="113"/>
      <c r="AUQ34" s="113"/>
      <c r="AUR34" s="113"/>
      <c r="AUS34" s="113"/>
      <c r="AUT34" s="113"/>
      <c r="AUU34" s="113"/>
      <c r="AUV34" s="113"/>
      <c r="AUW34" s="113"/>
      <c r="AUX34" s="113"/>
      <c r="AUY34" s="113"/>
      <c r="AUZ34" s="113"/>
      <c r="AVA34" s="113"/>
      <c r="AVB34" s="113"/>
      <c r="AVC34" s="113"/>
      <c r="AVD34" s="113"/>
      <c r="AVE34" s="113"/>
      <c r="AVF34" s="113"/>
      <c r="AVG34" s="113"/>
      <c r="AVH34" s="113"/>
      <c r="AVI34" s="113"/>
      <c r="AVJ34" s="113"/>
      <c r="AVK34" s="113"/>
      <c r="AVL34" s="113"/>
      <c r="AVM34" s="113"/>
      <c r="AVN34" s="113"/>
      <c r="AVO34" s="113"/>
      <c r="AVP34" s="113"/>
      <c r="AVQ34" s="113"/>
      <c r="AVR34" s="113"/>
      <c r="AVS34" s="113"/>
      <c r="AVT34" s="113"/>
      <c r="AVU34" s="113"/>
      <c r="AVV34" s="113"/>
      <c r="AVW34" s="113"/>
      <c r="AVX34" s="113"/>
      <c r="AVY34" s="113"/>
      <c r="AVZ34" s="113"/>
      <c r="AWA34" s="113"/>
      <c r="AWB34" s="113"/>
      <c r="AWC34" s="113"/>
      <c r="AWD34" s="113"/>
      <c r="AWE34" s="113"/>
      <c r="AWF34" s="113"/>
      <c r="AWG34" s="113"/>
      <c r="AWH34" s="113"/>
      <c r="AWI34" s="113"/>
      <c r="AWJ34" s="113"/>
      <c r="AWK34" s="113"/>
      <c r="AWL34" s="113"/>
      <c r="AWM34" s="113"/>
      <c r="AWN34" s="113"/>
      <c r="AWO34" s="113"/>
      <c r="AWP34" s="113"/>
      <c r="AWQ34" s="113"/>
      <c r="AWR34" s="113"/>
      <c r="AWS34" s="113"/>
      <c r="AWT34" s="113"/>
      <c r="AWU34" s="113"/>
      <c r="AWV34" s="113"/>
      <c r="AWW34" s="113"/>
      <c r="AWX34" s="113"/>
      <c r="AWY34" s="113"/>
      <c r="AWZ34" s="113"/>
      <c r="AXA34" s="113"/>
      <c r="AXB34" s="113"/>
      <c r="AXC34" s="113"/>
      <c r="AXD34" s="113"/>
      <c r="AXE34" s="113"/>
      <c r="AXF34" s="113"/>
      <c r="AXG34" s="113"/>
      <c r="AXH34" s="113"/>
      <c r="AXI34" s="113"/>
      <c r="AXJ34" s="113"/>
      <c r="AXK34" s="113"/>
      <c r="AXL34" s="113"/>
      <c r="AXM34" s="113"/>
      <c r="AXN34" s="113"/>
      <c r="AXO34" s="113"/>
      <c r="AXP34" s="113"/>
      <c r="AXQ34" s="113"/>
      <c r="AXR34" s="113"/>
      <c r="AXS34" s="113"/>
      <c r="AXT34" s="113"/>
      <c r="AXU34" s="113"/>
      <c r="AXV34" s="113"/>
      <c r="AXW34" s="113"/>
      <c r="AXX34" s="113"/>
      <c r="AXY34" s="113"/>
      <c r="AXZ34" s="113"/>
      <c r="AYA34" s="113"/>
      <c r="AYB34" s="113"/>
      <c r="AYC34" s="113"/>
      <c r="AYD34" s="113"/>
      <c r="AYE34" s="113"/>
      <c r="AYF34" s="113"/>
      <c r="AYG34" s="113"/>
      <c r="AYH34" s="113"/>
      <c r="AYI34" s="113"/>
      <c r="AYJ34" s="113"/>
      <c r="AYK34" s="113"/>
      <c r="AYL34" s="113"/>
      <c r="AYM34" s="113"/>
      <c r="AYN34" s="113"/>
      <c r="AYO34" s="113"/>
      <c r="AYP34" s="113"/>
      <c r="AYQ34" s="113"/>
      <c r="AYR34" s="113"/>
      <c r="AYS34" s="113"/>
      <c r="AYT34" s="113"/>
      <c r="AYU34" s="113"/>
      <c r="AYV34" s="113"/>
      <c r="AYW34" s="113"/>
      <c r="AYX34" s="113"/>
      <c r="AYY34" s="113"/>
      <c r="AYZ34" s="113"/>
      <c r="AZA34" s="113"/>
      <c r="AZB34" s="113"/>
      <c r="AZC34" s="113"/>
      <c r="AZD34" s="113"/>
      <c r="AZE34" s="113"/>
      <c r="AZF34" s="113"/>
      <c r="AZG34" s="113"/>
      <c r="AZH34" s="113"/>
      <c r="AZI34" s="113"/>
      <c r="AZJ34" s="113"/>
      <c r="AZK34" s="113"/>
      <c r="AZL34" s="113"/>
      <c r="AZM34" s="113"/>
      <c r="AZN34" s="113"/>
      <c r="AZO34" s="113"/>
      <c r="AZP34" s="113"/>
      <c r="AZQ34" s="113"/>
      <c r="AZR34" s="113"/>
      <c r="AZS34" s="113"/>
      <c r="AZT34" s="113"/>
      <c r="AZU34" s="113"/>
      <c r="AZV34" s="113"/>
      <c r="AZW34" s="113"/>
      <c r="AZX34" s="113"/>
      <c r="AZY34" s="113"/>
      <c r="AZZ34" s="113"/>
      <c r="BAA34" s="113"/>
      <c r="BAB34" s="113"/>
      <c r="BAC34" s="113"/>
      <c r="BAD34" s="113"/>
      <c r="BAE34" s="113"/>
      <c r="BAF34" s="113"/>
      <c r="BAG34" s="113"/>
      <c r="BAH34" s="113"/>
      <c r="BAI34" s="113"/>
      <c r="BAJ34" s="113"/>
      <c r="BAK34" s="113"/>
      <c r="BAL34" s="113"/>
      <c r="BAM34" s="113"/>
      <c r="BAN34" s="113"/>
      <c r="BAO34" s="113"/>
      <c r="BAP34" s="113"/>
      <c r="BAQ34" s="113"/>
      <c r="BAR34" s="113"/>
      <c r="BAS34" s="113"/>
      <c r="BAT34" s="113"/>
      <c r="BAU34" s="113"/>
      <c r="BAV34" s="113"/>
      <c r="BAW34" s="113"/>
      <c r="BAX34" s="113"/>
      <c r="BAY34" s="113"/>
      <c r="BAZ34" s="113"/>
      <c r="BBA34" s="113"/>
      <c r="BBB34" s="113"/>
      <c r="BBC34" s="113"/>
      <c r="BBD34" s="113"/>
      <c r="BBE34" s="113"/>
      <c r="BBF34" s="113"/>
      <c r="BBG34" s="113"/>
      <c r="BBH34" s="113"/>
      <c r="BBI34" s="113"/>
      <c r="BBJ34" s="113"/>
      <c r="BBK34" s="113"/>
      <c r="BBL34" s="113"/>
      <c r="BBM34" s="113"/>
      <c r="BBN34" s="113"/>
      <c r="BBO34" s="113"/>
      <c r="BBP34" s="113"/>
      <c r="BBQ34" s="113"/>
      <c r="BBR34" s="113"/>
      <c r="BBS34" s="113"/>
      <c r="BBT34" s="113"/>
      <c r="BBU34" s="113"/>
      <c r="BBV34" s="113"/>
      <c r="BBW34" s="113"/>
      <c r="BBX34" s="113"/>
      <c r="BBY34" s="113"/>
      <c r="BBZ34" s="113"/>
      <c r="BCA34" s="113"/>
      <c r="BCB34" s="113"/>
      <c r="BCC34" s="113"/>
      <c r="BCD34" s="113"/>
      <c r="BCE34" s="113"/>
      <c r="BCF34" s="113"/>
      <c r="BCG34" s="113"/>
      <c r="BCH34" s="113"/>
      <c r="BCI34" s="113"/>
      <c r="BCJ34" s="113"/>
      <c r="BCK34" s="113"/>
      <c r="BCL34" s="113"/>
      <c r="BCM34" s="113"/>
      <c r="BCN34" s="113"/>
      <c r="BCO34" s="113"/>
      <c r="BCP34" s="113"/>
      <c r="BCQ34" s="113"/>
      <c r="BCR34" s="113"/>
      <c r="BCS34" s="113"/>
      <c r="BCT34" s="113"/>
      <c r="BCU34" s="113"/>
      <c r="BCV34" s="113"/>
      <c r="BCW34" s="113"/>
      <c r="BCX34" s="113"/>
      <c r="BCY34" s="113"/>
      <c r="BCZ34" s="113"/>
      <c r="BDA34" s="113"/>
      <c r="BDB34" s="113"/>
      <c r="BDC34" s="113"/>
      <c r="BDD34" s="113"/>
      <c r="BDE34" s="113"/>
      <c r="BDF34" s="113"/>
      <c r="BDG34" s="113"/>
      <c r="BDH34" s="113"/>
      <c r="BDI34" s="113"/>
      <c r="BDJ34" s="113"/>
      <c r="BDK34" s="113"/>
      <c r="BDL34" s="113"/>
      <c r="BDM34" s="113"/>
      <c r="BDN34" s="113"/>
      <c r="BDO34" s="113"/>
      <c r="BDP34" s="113"/>
      <c r="BDQ34" s="113"/>
      <c r="BDR34" s="113"/>
      <c r="BDS34" s="113"/>
      <c r="BDT34" s="113"/>
      <c r="BDU34" s="113"/>
      <c r="BDV34" s="113"/>
      <c r="BDW34" s="113"/>
      <c r="BDX34" s="113"/>
      <c r="BDY34" s="113"/>
      <c r="BDZ34" s="113"/>
      <c r="BEA34" s="113"/>
      <c r="BEB34" s="113"/>
      <c r="BEC34" s="113"/>
      <c r="BED34" s="113"/>
      <c r="BEE34" s="113"/>
      <c r="BEF34" s="113"/>
      <c r="BEG34" s="113"/>
      <c r="BEH34" s="113"/>
      <c r="BEI34" s="113"/>
      <c r="BEJ34" s="113"/>
      <c r="BEK34" s="113"/>
      <c r="BEL34" s="113"/>
      <c r="BEM34" s="113"/>
      <c r="BEN34" s="113"/>
      <c r="BEO34" s="113"/>
      <c r="BEP34" s="113"/>
      <c r="BEQ34" s="113"/>
      <c r="BER34" s="113"/>
      <c r="BES34" s="113"/>
      <c r="BET34" s="113"/>
      <c r="BEU34" s="113"/>
      <c r="BEV34" s="113"/>
      <c r="BEW34" s="113"/>
      <c r="BEX34" s="113"/>
      <c r="BEY34" s="113"/>
      <c r="BEZ34" s="113"/>
      <c r="BFA34" s="113"/>
      <c r="BFB34" s="113"/>
      <c r="BFC34" s="113"/>
      <c r="BFD34" s="113"/>
      <c r="BFE34" s="113"/>
      <c r="BFF34" s="113"/>
      <c r="BFG34" s="113"/>
      <c r="BFH34" s="113"/>
      <c r="BFI34" s="113"/>
      <c r="BFJ34" s="113"/>
      <c r="BFK34" s="113"/>
      <c r="BFL34" s="113"/>
      <c r="BFM34" s="113"/>
      <c r="BFN34" s="113"/>
      <c r="BFO34" s="113"/>
      <c r="BFP34" s="113"/>
      <c r="BFQ34" s="113"/>
      <c r="BFR34" s="113"/>
      <c r="BFS34" s="113"/>
      <c r="BFT34" s="113"/>
      <c r="BFU34" s="113"/>
      <c r="BFV34" s="113"/>
      <c r="BFW34" s="113"/>
      <c r="BFX34" s="113"/>
      <c r="BFY34" s="113"/>
      <c r="BFZ34" s="113"/>
      <c r="BGA34" s="113"/>
      <c r="BGB34" s="113"/>
      <c r="BGC34" s="113"/>
      <c r="BGD34" s="113"/>
      <c r="BGE34" s="113"/>
      <c r="BGF34" s="113"/>
      <c r="BGG34" s="113"/>
      <c r="BGH34" s="113"/>
      <c r="BGI34" s="113"/>
      <c r="BGJ34" s="113"/>
      <c r="BGK34" s="113"/>
      <c r="BGL34" s="113"/>
      <c r="BGM34" s="113"/>
      <c r="BGN34" s="113"/>
      <c r="BGO34" s="113"/>
      <c r="BGP34" s="113"/>
      <c r="BGQ34" s="113"/>
      <c r="BGR34" s="113"/>
      <c r="BGS34" s="113"/>
      <c r="BGT34" s="113"/>
      <c r="BGU34" s="113"/>
      <c r="BGV34" s="113"/>
      <c r="BGW34" s="113"/>
      <c r="BGX34" s="113"/>
      <c r="BGY34" s="113"/>
      <c r="BGZ34" s="113"/>
      <c r="BHA34" s="113"/>
      <c r="BHB34" s="113"/>
      <c r="BHC34" s="113"/>
      <c r="BHD34" s="113"/>
      <c r="BHE34" s="113"/>
      <c r="BHF34" s="113"/>
      <c r="BHG34" s="113"/>
      <c r="BHH34" s="113"/>
      <c r="BHI34" s="113"/>
      <c r="BHJ34" s="113"/>
      <c r="BHK34" s="113"/>
      <c r="BHL34" s="113"/>
      <c r="BHM34" s="113"/>
      <c r="BHN34" s="113"/>
      <c r="BHO34" s="113"/>
      <c r="BHP34" s="113"/>
      <c r="BHQ34" s="113"/>
      <c r="BHR34" s="113"/>
      <c r="BHS34" s="113"/>
      <c r="BHT34" s="113"/>
      <c r="BHU34" s="113"/>
      <c r="BHV34" s="113"/>
      <c r="BHW34" s="113"/>
      <c r="BHX34" s="113"/>
      <c r="BHY34" s="113"/>
      <c r="BHZ34" s="113"/>
      <c r="BIA34" s="113"/>
      <c r="BIB34" s="113"/>
      <c r="BIC34" s="113"/>
      <c r="BID34" s="113"/>
      <c r="BIE34" s="113"/>
      <c r="BIF34" s="113"/>
      <c r="BIG34" s="113"/>
      <c r="BIH34" s="113"/>
      <c r="BII34" s="113"/>
      <c r="BIJ34" s="113"/>
      <c r="BIK34" s="113"/>
      <c r="BIL34" s="113"/>
      <c r="BIM34" s="113"/>
      <c r="BIN34" s="113"/>
      <c r="BIO34" s="113"/>
      <c r="BIP34" s="113"/>
      <c r="BIQ34" s="113"/>
      <c r="BIR34" s="113"/>
      <c r="BIS34" s="113"/>
      <c r="BIT34" s="113"/>
      <c r="BIU34" s="113"/>
      <c r="BIV34" s="113"/>
      <c r="BIW34" s="113"/>
      <c r="BIX34" s="113"/>
      <c r="BIY34" s="113"/>
      <c r="BIZ34" s="113"/>
      <c r="BJA34" s="113"/>
      <c r="BJB34" s="113"/>
      <c r="BJC34" s="113"/>
      <c r="BJD34" s="113"/>
      <c r="BJE34" s="113"/>
      <c r="BJF34" s="113"/>
      <c r="BJG34" s="113"/>
      <c r="BJH34" s="113"/>
      <c r="BJI34" s="113"/>
      <c r="BJJ34" s="113"/>
      <c r="BJK34" s="113"/>
      <c r="BJL34" s="113"/>
      <c r="BJM34" s="113"/>
      <c r="BJN34" s="113"/>
      <c r="BJO34" s="113"/>
      <c r="BJP34" s="113"/>
      <c r="BJQ34" s="113"/>
      <c r="BJR34" s="113"/>
      <c r="BJS34" s="113"/>
      <c r="BJT34" s="113"/>
      <c r="BJU34" s="113"/>
      <c r="BJV34" s="113"/>
      <c r="BJW34" s="113"/>
      <c r="BJX34" s="113"/>
      <c r="BJY34" s="113"/>
      <c r="BJZ34" s="113"/>
      <c r="BKA34" s="113"/>
      <c r="BKB34" s="113"/>
      <c r="BKC34" s="113"/>
      <c r="BKD34" s="113"/>
      <c r="BKE34" s="113"/>
      <c r="BKF34" s="113"/>
      <c r="BKG34" s="113"/>
      <c r="BKH34" s="113"/>
      <c r="BKI34" s="113"/>
      <c r="BKJ34" s="113"/>
      <c r="BKK34" s="113"/>
      <c r="BKL34" s="113"/>
      <c r="BKM34" s="113"/>
      <c r="BKN34" s="113"/>
      <c r="BKO34" s="113"/>
      <c r="BKP34" s="113"/>
      <c r="BKQ34" s="113"/>
      <c r="BKR34" s="113"/>
      <c r="BKS34" s="113"/>
      <c r="BKT34" s="113"/>
      <c r="BKU34" s="113"/>
      <c r="BKV34" s="113"/>
      <c r="BKW34" s="113"/>
      <c r="BKX34" s="113"/>
      <c r="BKY34" s="113"/>
      <c r="BKZ34" s="113"/>
      <c r="BLA34" s="113"/>
      <c r="BLB34" s="113"/>
      <c r="BLC34" s="113"/>
      <c r="BLD34" s="113"/>
      <c r="BLE34" s="113"/>
      <c r="BLF34" s="113"/>
      <c r="BLG34" s="113"/>
      <c r="BLH34" s="113"/>
      <c r="BLI34" s="113"/>
      <c r="BLJ34" s="113"/>
      <c r="BLK34" s="113"/>
      <c r="BLL34" s="113"/>
      <c r="BLM34" s="113"/>
      <c r="BLN34" s="113"/>
      <c r="BLO34" s="113"/>
      <c r="BLP34" s="114"/>
    </row>
    <row r="35" spans="1:1680" s="115" customFormat="1" ht="78.75" customHeight="1">
      <c r="A35" s="392"/>
      <c r="B35" s="383"/>
      <c r="C35" s="386"/>
      <c r="D35" s="112" t="s">
        <v>269</v>
      </c>
      <c r="E35" s="117">
        <v>0</v>
      </c>
      <c r="F35" s="117">
        <v>0</v>
      </c>
      <c r="G35" s="108">
        <v>0</v>
      </c>
      <c r="H35" s="369"/>
      <c r="I35" s="369"/>
      <c r="J35" s="369"/>
      <c r="K35" s="402"/>
      <c r="L35" s="369"/>
      <c r="M35" s="369"/>
      <c r="N35" s="369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  <c r="IW35" s="113"/>
      <c r="IX35" s="113"/>
      <c r="IY35" s="113"/>
      <c r="IZ35" s="113"/>
      <c r="JA35" s="113"/>
      <c r="JB35" s="113"/>
      <c r="JC35" s="113"/>
      <c r="JD35" s="113"/>
      <c r="JE35" s="113"/>
      <c r="JF35" s="113"/>
      <c r="JG35" s="113"/>
      <c r="JH35" s="113"/>
      <c r="JI35" s="113"/>
      <c r="JJ35" s="113"/>
      <c r="JK35" s="113"/>
      <c r="JL35" s="113"/>
      <c r="JM35" s="113"/>
      <c r="JN35" s="113"/>
      <c r="JO35" s="113"/>
      <c r="JP35" s="113"/>
      <c r="JQ35" s="113"/>
      <c r="JR35" s="113"/>
      <c r="JS35" s="113"/>
      <c r="JT35" s="113"/>
      <c r="JU35" s="113"/>
      <c r="JV35" s="113"/>
      <c r="JW35" s="113"/>
      <c r="JX35" s="113"/>
      <c r="JY35" s="113"/>
      <c r="JZ35" s="113"/>
      <c r="KA35" s="113"/>
      <c r="KB35" s="113"/>
      <c r="KC35" s="113"/>
      <c r="KD35" s="113"/>
      <c r="KE35" s="113"/>
      <c r="KF35" s="113"/>
      <c r="KG35" s="113"/>
      <c r="KH35" s="113"/>
      <c r="KI35" s="113"/>
      <c r="KJ35" s="113"/>
      <c r="KK35" s="113"/>
      <c r="KL35" s="113"/>
      <c r="KM35" s="113"/>
      <c r="KN35" s="113"/>
      <c r="KO35" s="113"/>
      <c r="KP35" s="113"/>
      <c r="KQ35" s="113"/>
      <c r="KR35" s="113"/>
      <c r="KS35" s="113"/>
      <c r="KT35" s="113"/>
      <c r="KU35" s="113"/>
      <c r="KV35" s="113"/>
      <c r="KW35" s="113"/>
      <c r="KX35" s="113"/>
      <c r="KY35" s="113"/>
      <c r="KZ35" s="113"/>
      <c r="LA35" s="113"/>
      <c r="LB35" s="113"/>
      <c r="LC35" s="113"/>
      <c r="LD35" s="113"/>
      <c r="LE35" s="113"/>
      <c r="LF35" s="113"/>
      <c r="LG35" s="113"/>
      <c r="LH35" s="113"/>
      <c r="LI35" s="113"/>
      <c r="LJ35" s="113"/>
      <c r="LK35" s="113"/>
      <c r="LL35" s="113"/>
      <c r="LM35" s="113"/>
      <c r="LN35" s="113"/>
      <c r="LO35" s="113"/>
      <c r="LP35" s="113"/>
      <c r="LQ35" s="113"/>
      <c r="LR35" s="113"/>
      <c r="LS35" s="113"/>
      <c r="LT35" s="113"/>
      <c r="LU35" s="113"/>
      <c r="LV35" s="113"/>
      <c r="LW35" s="113"/>
      <c r="LX35" s="113"/>
      <c r="LY35" s="113"/>
      <c r="LZ35" s="113"/>
      <c r="MA35" s="113"/>
      <c r="MB35" s="113"/>
      <c r="MC35" s="113"/>
      <c r="MD35" s="113"/>
      <c r="ME35" s="113"/>
      <c r="MF35" s="113"/>
      <c r="MG35" s="113"/>
      <c r="MH35" s="113"/>
      <c r="MI35" s="113"/>
      <c r="MJ35" s="113"/>
      <c r="MK35" s="113"/>
      <c r="ML35" s="113"/>
      <c r="MM35" s="113"/>
      <c r="MN35" s="113"/>
      <c r="MO35" s="113"/>
      <c r="MP35" s="113"/>
      <c r="MQ35" s="113"/>
      <c r="MR35" s="113"/>
      <c r="MS35" s="113"/>
      <c r="MT35" s="113"/>
      <c r="MU35" s="113"/>
      <c r="MV35" s="113"/>
      <c r="MW35" s="113"/>
      <c r="MX35" s="113"/>
      <c r="MY35" s="113"/>
      <c r="MZ35" s="113"/>
      <c r="NA35" s="113"/>
      <c r="NB35" s="113"/>
      <c r="NC35" s="113"/>
      <c r="ND35" s="113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NY35" s="113"/>
      <c r="NZ35" s="113"/>
      <c r="OA35" s="113"/>
      <c r="OB35" s="113"/>
      <c r="OC35" s="113"/>
      <c r="OD35" s="113"/>
      <c r="OE35" s="113"/>
      <c r="OF35" s="113"/>
      <c r="OG35" s="113"/>
      <c r="OH35" s="113"/>
      <c r="OI35" s="113"/>
      <c r="OJ35" s="113"/>
      <c r="OK35" s="113"/>
      <c r="OL35" s="113"/>
      <c r="OM35" s="113"/>
      <c r="ON35" s="113"/>
      <c r="OO35" s="113"/>
      <c r="OP35" s="113"/>
      <c r="OQ35" s="113"/>
      <c r="OR35" s="113"/>
      <c r="OS35" s="113"/>
      <c r="OT35" s="113"/>
      <c r="OU35" s="113"/>
      <c r="OV35" s="113"/>
      <c r="OW35" s="113"/>
      <c r="OX35" s="113"/>
      <c r="OY35" s="113"/>
      <c r="OZ35" s="113"/>
      <c r="PA35" s="113"/>
      <c r="PB35" s="113"/>
      <c r="PC35" s="113"/>
      <c r="PD35" s="113"/>
      <c r="PE35" s="113"/>
      <c r="PF35" s="113"/>
      <c r="PG35" s="113"/>
      <c r="PH35" s="113"/>
      <c r="PI35" s="113"/>
      <c r="PJ35" s="113"/>
      <c r="PK35" s="113"/>
      <c r="PL35" s="113"/>
      <c r="PM35" s="113"/>
      <c r="PN35" s="113"/>
      <c r="PO35" s="113"/>
      <c r="PP35" s="113"/>
      <c r="PQ35" s="113"/>
      <c r="PR35" s="113"/>
      <c r="PS35" s="113"/>
      <c r="PT35" s="113"/>
      <c r="PU35" s="113"/>
      <c r="PV35" s="113"/>
      <c r="PW35" s="113"/>
      <c r="PX35" s="113"/>
      <c r="PY35" s="113"/>
      <c r="PZ35" s="113"/>
      <c r="QA35" s="113"/>
      <c r="QB35" s="113"/>
      <c r="QC35" s="113"/>
      <c r="QD35" s="113"/>
      <c r="QE35" s="113"/>
      <c r="QF35" s="113"/>
      <c r="QG35" s="113"/>
      <c r="QH35" s="113"/>
      <c r="QI35" s="113"/>
      <c r="QJ35" s="113"/>
      <c r="QK35" s="113"/>
      <c r="QL35" s="113"/>
      <c r="QM35" s="113"/>
      <c r="QN35" s="113"/>
      <c r="QO35" s="113"/>
      <c r="QP35" s="113"/>
      <c r="QQ35" s="113"/>
      <c r="QR35" s="113"/>
      <c r="QS35" s="113"/>
      <c r="QT35" s="113"/>
      <c r="QU35" s="113"/>
      <c r="QV35" s="113"/>
      <c r="QW35" s="113"/>
      <c r="QX35" s="113"/>
      <c r="QY35" s="113"/>
      <c r="QZ35" s="113"/>
      <c r="RA35" s="113"/>
      <c r="RB35" s="113"/>
      <c r="RC35" s="113"/>
      <c r="RD35" s="113"/>
      <c r="RE35" s="113"/>
      <c r="RF35" s="113"/>
      <c r="RG35" s="113"/>
      <c r="RH35" s="113"/>
      <c r="RI35" s="113"/>
      <c r="RJ35" s="113"/>
      <c r="RK35" s="113"/>
      <c r="RL35" s="113"/>
      <c r="RM35" s="113"/>
      <c r="RN35" s="113"/>
      <c r="RO35" s="113"/>
      <c r="RP35" s="113"/>
      <c r="RQ35" s="113"/>
      <c r="RR35" s="113"/>
      <c r="RS35" s="113"/>
      <c r="RT35" s="113"/>
      <c r="RU35" s="113"/>
      <c r="RV35" s="113"/>
      <c r="RW35" s="113"/>
      <c r="RX35" s="113"/>
      <c r="RY35" s="113"/>
      <c r="RZ35" s="113"/>
      <c r="SA35" s="113"/>
      <c r="SB35" s="113"/>
      <c r="SC35" s="113"/>
      <c r="SD35" s="113"/>
      <c r="SE35" s="113"/>
      <c r="SF35" s="113"/>
      <c r="SG35" s="113"/>
      <c r="SH35" s="113"/>
      <c r="SI35" s="113"/>
      <c r="SJ35" s="113"/>
      <c r="SK35" s="113"/>
      <c r="SL35" s="113"/>
      <c r="SM35" s="113"/>
      <c r="SN35" s="113"/>
      <c r="SO35" s="113"/>
      <c r="SP35" s="113"/>
      <c r="SQ35" s="113"/>
      <c r="SR35" s="113"/>
      <c r="SS35" s="113"/>
      <c r="ST35" s="113"/>
      <c r="SU35" s="113"/>
      <c r="SV35" s="113"/>
      <c r="SW35" s="113"/>
      <c r="SX35" s="113"/>
      <c r="SY35" s="113"/>
      <c r="SZ35" s="113"/>
      <c r="TA35" s="113"/>
      <c r="TB35" s="113"/>
      <c r="TC35" s="113"/>
      <c r="TD35" s="113"/>
      <c r="TE35" s="113"/>
      <c r="TF35" s="113"/>
      <c r="TG35" s="113"/>
      <c r="TH35" s="113"/>
      <c r="TI35" s="113"/>
      <c r="TJ35" s="113"/>
      <c r="TK35" s="113"/>
      <c r="TL35" s="113"/>
      <c r="TM35" s="113"/>
      <c r="TN35" s="113"/>
      <c r="TO35" s="113"/>
      <c r="TP35" s="113"/>
      <c r="TQ35" s="113"/>
      <c r="TR35" s="113"/>
      <c r="TS35" s="113"/>
      <c r="TT35" s="113"/>
      <c r="TU35" s="113"/>
      <c r="TV35" s="113"/>
      <c r="TW35" s="113"/>
      <c r="TX35" s="113"/>
      <c r="TY35" s="113"/>
      <c r="TZ35" s="113"/>
      <c r="UA35" s="113"/>
      <c r="UB35" s="113"/>
      <c r="UC35" s="113"/>
      <c r="UD35" s="113"/>
      <c r="UE35" s="113"/>
      <c r="UF35" s="113"/>
      <c r="UG35" s="113"/>
      <c r="UH35" s="113"/>
      <c r="UI35" s="113"/>
      <c r="UJ35" s="113"/>
      <c r="UK35" s="113"/>
      <c r="UL35" s="113"/>
      <c r="UM35" s="113"/>
      <c r="UN35" s="113"/>
      <c r="UO35" s="113"/>
      <c r="UP35" s="113"/>
      <c r="UQ35" s="113"/>
      <c r="UR35" s="113"/>
      <c r="US35" s="113"/>
      <c r="UT35" s="113"/>
      <c r="UU35" s="113"/>
      <c r="UV35" s="113"/>
      <c r="UW35" s="113"/>
      <c r="UX35" s="113"/>
      <c r="UY35" s="113"/>
      <c r="UZ35" s="113"/>
      <c r="VA35" s="113"/>
      <c r="VB35" s="113"/>
      <c r="VC35" s="113"/>
      <c r="VD35" s="113"/>
      <c r="VE35" s="113"/>
      <c r="VF35" s="113"/>
      <c r="VG35" s="113"/>
      <c r="VH35" s="113"/>
      <c r="VI35" s="113"/>
      <c r="VJ35" s="113"/>
      <c r="VK35" s="113"/>
      <c r="VL35" s="113"/>
      <c r="VM35" s="113"/>
      <c r="VN35" s="113"/>
      <c r="VO35" s="113"/>
      <c r="VP35" s="113"/>
      <c r="VQ35" s="113"/>
      <c r="VR35" s="113"/>
      <c r="VS35" s="113"/>
      <c r="VT35" s="113"/>
      <c r="VU35" s="113"/>
      <c r="VV35" s="113"/>
      <c r="VW35" s="113"/>
      <c r="VX35" s="113"/>
      <c r="VY35" s="113"/>
      <c r="VZ35" s="113"/>
      <c r="WA35" s="113"/>
      <c r="WB35" s="113"/>
      <c r="WC35" s="113"/>
      <c r="WD35" s="113"/>
      <c r="WE35" s="113"/>
      <c r="WF35" s="113"/>
      <c r="WG35" s="113"/>
      <c r="WH35" s="113"/>
      <c r="WI35" s="113"/>
      <c r="WJ35" s="113"/>
      <c r="WK35" s="113"/>
      <c r="WL35" s="113"/>
      <c r="WM35" s="113"/>
      <c r="WN35" s="113"/>
      <c r="WO35" s="113"/>
      <c r="WP35" s="113"/>
      <c r="WQ35" s="113"/>
      <c r="WR35" s="113"/>
      <c r="WS35" s="113"/>
      <c r="WT35" s="113"/>
      <c r="WU35" s="113"/>
      <c r="WV35" s="113"/>
      <c r="WW35" s="113"/>
      <c r="WX35" s="113"/>
      <c r="WY35" s="113"/>
      <c r="WZ35" s="113"/>
      <c r="XA35" s="113"/>
      <c r="XB35" s="113"/>
      <c r="XC35" s="113"/>
      <c r="XD35" s="113"/>
      <c r="XE35" s="113"/>
      <c r="XF35" s="113"/>
      <c r="XG35" s="113"/>
      <c r="XH35" s="113"/>
      <c r="XI35" s="113"/>
      <c r="XJ35" s="113"/>
      <c r="XK35" s="113"/>
      <c r="XL35" s="113"/>
      <c r="XM35" s="113"/>
      <c r="XN35" s="113"/>
      <c r="XO35" s="113"/>
      <c r="XP35" s="113"/>
      <c r="XQ35" s="113"/>
      <c r="XR35" s="113"/>
      <c r="XS35" s="113"/>
      <c r="XT35" s="113"/>
      <c r="XU35" s="113"/>
      <c r="XV35" s="113"/>
      <c r="XW35" s="113"/>
      <c r="XX35" s="113"/>
      <c r="XY35" s="113"/>
      <c r="XZ35" s="113"/>
      <c r="YA35" s="113"/>
      <c r="YB35" s="113"/>
      <c r="YC35" s="113"/>
      <c r="YD35" s="113"/>
      <c r="YE35" s="113"/>
      <c r="YF35" s="113"/>
      <c r="YG35" s="113"/>
      <c r="YH35" s="113"/>
      <c r="YI35" s="113"/>
      <c r="YJ35" s="113"/>
      <c r="YK35" s="113"/>
      <c r="YL35" s="113"/>
      <c r="YM35" s="113"/>
      <c r="YN35" s="113"/>
      <c r="YO35" s="113"/>
      <c r="YP35" s="113"/>
      <c r="YQ35" s="113"/>
      <c r="YR35" s="113"/>
      <c r="YS35" s="113"/>
      <c r="YT35" s="113"/>
      <c r="YU35" s="113"/>
      <c r="YV35" s="113"/>
      <c r="YW35" s="113"/>
      <c r="YX35" s="113"/>
      <c r="YY35" s="113"/>
      <c r="YZ35" s="113"/>
      <c r="ZA35" s="113"/>
      <c r="ZB35" s="113"/>
      <c r="ZC35" s="113"/>
      <c r="ZD35" s="113"/>
      <c r="ZE35" s="113"/>
      <c r="ZF35" s="113"/>
      <c r="ZG35" s="113"/>
      <c r="ZH35" s="113"/>
      <c r="ZI35" s="113"/>
      <c r="ZJ35" s="113"/>
      <c r="ZK35" s="113"/>
      <c r="ZL35" s="113"/>
      <c r="ZM35" s="113"/>
      <c r="ZN35" s="113"/>
      <c r="ZO35" s="113"/>
      <c r="ZP35" s="113"/>
      <c r="ZQ35" s="113"/>
      <c r="ZR35" s="113"/>
      <c r="ZS35" s="113"/>
      <c r="ZT35" s="113"/>
      <c r="ZU35" s="113"/>
      <c r="ZV35" s="113"/>
      <c r="ZW35" s="113"/>
      <c r="ZX35" s="113"/>
      <c r="ZY35" s="113"/>
      <c r="ZZ35" s="113"/>
      <c r="AAA35" s="113"/>
      <c r="AAB35" s="113"/>
      <c r="AAC35" s="113"/>
      <c r="AAD35" s="113"/>
      <c r="AAE35" s="113"/>
      <c r="AAF35" s="113"/>
      <c r="AAG35" s="113"/>
      <c r="AAH35" s="113"/>
      <c r="AAI35" s="113"/>
      <c r="AAJ35" s="113"/>
      <c r="AAK35" s="113"/>
      <c r="AAL35" s="113"/>
      <c r="AAM35" s="113"/>
      <c r="AAN35" s="113"/>
      <c r="AAO35" s="113"/>
      <c r="AAP35" s="113"/>
      <c r="AAQ35" s="113"/>
      <c r="AAR35" s="113"/>
      <c r="AAS35" s="113"/>
      <c r="AAT35" s="113"/>
      <c r="AAU35" s="113"/>
      <c r="AAV35" s="113"/>
      <c r="AAW35" s="113"/>
      <c r="AAX35" s="113"/>
      <c r="AAY35" s="113"/>
      <c r="AAZ35" s="113"/>
      <c r="ABA35" s="113"/>
      <c r="ABB35" s="113"/>
      <c r="ABC35" s="113"/>
      <c r="ABD35" s="113"/>
      <c r="ABE35" s="113"/>
      <c r="ABF35" s="113"/>
      <c r="ABG35" s="113"/>
      <c r="ABH35" s="113"/>
      <c r="ABI35" s="113"/>
      <c r="ABJ35" s="113"/>
      <c r="ABK35" s="113"/>
      <c r="ABL35" s="113"/>
      <c r="ABM35" s="113"/>
      <c r="ABN35" s="113"/>
      <c r="ABO35" s="113"/>
      <c r="ABP35" s="113"/>
      <c r="ABQ35" s="113"/>
      <c r="ABR35" s="113"/>
      <c r="ABS35" s="113"/>
      <c r="ABT35" s="113"/>
      <c r="ABU35" s="113"/>
      <c r="ABV35" s="113"/>
      <c r="ABW35" s="113"/>
      <c r="ABX35" s="113"/>
      <c r="ABY35" s="113"/>
      <c r="ABZ35" s="113"/>
      <c r="ACA35" s="113"/>
      <c r="ACB35" s="113"/>
      <c r="ACC35" s="113"/>
      <c r="ACD35" s="113"/>
      <c r="ACE35" s="113"/>
      <c r="ACF35" s="113"/>
      <c r="ACG35" s="113"/>
      <c r="ACH35" s="113"/>
      <c r="ACI35" s="113"/>
      <c r="ACJ35" s="113"/>
      <c r="ACK35" s="113"/>
      <c r="ACL35" s="113"/>
      <c r="ACM35" s="113"/>
      <c r="ACN35" s="113"/>
      <c r="ACO35" s="113"/>
      <c r="ACP35" s="113"/>
      <c r="ACQ35" s="113"/>
      <c r="ACR35" s="113"/>
      <c r="ACS35" s="113"/>
      <c r="ACT35" s="113"/>
      <c r="ACU35" s="113"/>
      <c r="ACV35" s="113"/>
      <c r="ACW35" s="113"/>
      <c r="ACX35" s="113"/>
      <c r="ACY35" s="113"/>
      <c r="ACZ35" s="113"/>
      <c r="ADA35" s="113"/>
      <c r="ADB35" s="113"/>
      <c r="ADC35" s="113"/>
      <c r="ADD35" s="113"/>
      <c r="ADE35" s="113"/>
      <c r="ADF35" s="113"/>
      <c r="ADG35" s="113"/>
      <c r="ADH35" s="113"/>
      <c r="ADI35" s="113"/>
      <c r="ADJ35" s="113"/>
      <c r="ADK35" s="113"/>
      <c r="ADL35" s="113"/>
      <c r="ADM35" s="113"/>
      <c r="ADN35" s="113"/>
      <c r="ADO35" s="113"/>
      <c r="ADP35" s="113"/>
      <c r="ADQ35" s="113"/>
      <c r="ADR35" s="113"/>
      <c r="ADS35" s="113"/>
      <c r="ADT35" s="113"/>
      <c r="ADU35" s="113"/>
      <c r="ADV35" s="113"/>
      <c r="ADW35" s="113"/>
      <c r="ADX35" s="113"/>
      <c r="ADY35" s="113"/>
      <c r="ADZ35" s="113"/>
      <c r="AEA35" s="113"/>
      <c r="AEB35" s="113"/>
      <c r="AEC35" s="113"/>
      <c r="AED35" s="113"/>
      <c r="AEE35" s="113"/>
      <c r="AEF35" s="113"/>
      <c r="AEG35" s="113"/>
      <c r="AEH35" s="113"/>
      <c r="AEI35" s="113"/>
      <c r="AEJ35" s="113"/>
      <c r="AEK35" s="113"/>
      <c r="AEL35" s="113"/>
      <c r="AEM35" s="113"/>
      <c r="AEN35" s="113"/>
      <c r="AEO35" s="113"/>
      <c r="AEP35" s="113"/>
      <c r="AEQ35" s="113"/>
      <c r="AER35" s="113"/>
      <c r="AES35" s="113"/>
      <c r="AET35" s="113"/>
      <c r="AEU35" s="113"/>
      <c r="AEV35" s="113"/>
      <c r="AEW35" s="113"/>
      <c r="AEX35" s="113"/>
      <c r="AEY35" s="113"/>
      <c r="AEZ35" s="113"/>
      <c r="AFA35" s="113"/>
      <c r="AFB35" s="113"/>
      <c r="AFC35" s="113"/>
      <c r="AFD35" s="113"/>
      <c r="AFE35" s="113"/>
      <c r="AFF35" s="113"/>
      <c r="AFG35" s="113"/>
      <c r="AFH35" s="113"/>
      <c r="AFI35" s="113"/>
      <c r="AFJ35" s="113"/>
      <c r="AFK35" s="113"/>
      <c r="AFL35" s="113"/>
      <c r="AFM35" s="113"/>
      <c r="AFN35" s="113"/>
      <c r="AFO35" s="113"/>
      <c r="AFP35" s="113"/>
      <c r="AFQ35" s="113"/>
      <c r="AFR35" s="113"/>
      <c r="AFS35" s="113"/>
      <c r="AFT35" s="113"/>
      <c r="AFU35" s="113"/>
      <c r="AFV35" s="113"/>
      <c r="AFW35" s="113"/>
      <c r="AFX35" s="113"/>
      <c r="AFY35" s="113"/>
      <c r="AFZ35" s="113"/>
      <c r="AGA35" s="113"/>
      <c r="AGB35" s="113"/>
      <c r="AGC35" s="113"/>
      <c r="AGD35" s="113"/>
      <c r="AGE35" s="113"/>
      <c r="AGF35" s="113"/>
      <c r="AGG35" s="113"/>
      <c r="AGH35" s="113"/>
      <c r="AGI35" s="113"/>
      <c r="AGJ35" s="113"/>
      <c r="AGK35" s="113"/>
      <c r="AGL35" s="113"/>
      <c r="AGM35" s="113"/>
      <c r="AGN35" s="113"/>
      <c r="AGO35" s="113"/>
      <c r="AGP35" s="113"/>
      <c r="AGQ35" s="113"/>
      <c r="AGR35" s="113"/>
      <c r="AGS35" s="113"/>
      <c r="AGT35" s="113"/>
      <c r="AGU35" s="113"/>
      <c r="AGV35" s="113"/>
      <c r="AGW35" s="113"/>
      <c r="AGX35" s="113"/>
      <c r="AGY35" s="113"/>
      <c r="AGZ35" s="113"/>
      <c r="AHA35" s="113"/>
      <c r="AHB35" s="113"/>
      <c r="AHC35" s="113"/>
      <c r="AHD35" s="113"/>
      <c r="AHE35" s="113"/>
      <c r="AHF35" s="113"/>
      <c r="AHG35" s="113"/>
      <c r="AHH35" s="113"/>
      <c r="AHI35" s="113"/>
      <c r="AHJ35" s="113"/>
      <c r="AHK35" s="113"/>
      <c r="AHL35" s="113"/>
      <c r="AHM35" s="113"/>
      <c r="AHN35" s="113"/>
      <c r="AHO35" s="113"/>
      <c r="AHP35" s="113"/>
      <c r="AHQ35" s="113"/>
      <c r="AHR35" s="113"/>
      <c r="AHS35" s="113"/>
      <c r="AHT35" s="113"/>
      <c r="AHU35" s="113"/>
      <c r="AHV35" s="113"/>
      <c r="AHW35" s="113"/>
      <c r="AHX35" s="113"/>
      <c r="AHY35" s="113"/>
      <c r="AHZ35" s="113"/>
      <c r="AIA35" s="113"/>
      <c r="AIB35" s="113"/>
      <c r="AIC35" s="113"/>
      <c r="AID35" s="113"/>
      <c r="AIE35" s="113"/>
      <c r="AIF35" s="113"/>
      <c r="AIG35" s="113"/>
      <c r="AIH35" s="113"/>
      <c r="AII35" s="113"/>
      <c r="AIJ35" s="113"/>
      <c r="AIK35" s="113"/>
      <c r="AIL35" s="113"/>
      <c r="AIM35" s="113"/>
      <c r="AIN35" s="113"/>
      <c r="AIO35" s="113"/>
      <c r="AIP35" s="113"/>
      <c r="AIQ35" s="113"/>
      <c r="AIR35" s="113"/>
      <c r="AIS35" s="113"/>
      <c r="AIT35" s="113"/>
      <c r="AIU35" s="113"/>
      <c r="AIV35" s="113"/>
      <c r="AIW35" s="113"/>
      <c r="AIX35" s="113"/>
      <c r="AIY35" s="113"/>
      <c r="AIZ35" s="113"/>
      <c r="AJA35" s="113"/>
      <c r="AJB35" s="113"/>
      <c r="AJC35" s="113"/>
      <c r="AJD35" s="113"/>
      <c r="AJE35" s="113"/>
      <c r="AJF35" s="113"/>
      <c r="AJG35" s="113"/>
      <c r="AJH35" s="113"/>
      <c r="AJI35" s="113"/>
      <c r="AJJ35" s="113"/>
      <c r="AJK35" s="113"/>
      <c r="AJL35" s="113"/>
      <c r="AJM35" s="113"/>
      <c r="AJN35" s="113"/>
      <c r="AJO35" s="113"/>
      <c r="AJP35" s="113"/>
      <c r="AJQ35" s="113"/>
      <c r="AJR35" s="113"/>
      <c r="AJS35" s="113"/>
      <c r="AJT35" s="113"/>
      <c r="AJU35" s="113"/>
      <c r="AJV35" s="113"/>
      <c r="AJW35" s="113"/>
      <c r="AJX35" s="113"/>
      <c r="AJY35" s="113"/>
      <c r="AJZ35" s="113"/>
      <c r="AKA35" s="113"/>
      <c r="AKB35" s="113"/>
      <c r="AKC35" s="113"/>
      <c r="AKD35" s="113"/>
      <c r="AKE35" s="113"/>
      <c r="AKF35" s="113"/>
      <c r="AKG35" s="113"/>
      <c r="AKH35" s="113"/>
      <c r="AKI35" s="113"/>
      <c r="AKJ35" s="113"/>
      <c r="AKK35" s="113"/>
      <c r="AKL35" s="113"/>
      <c r="AKM35" s="113"/>
      <c r="AKN35" s="113"/>
      <c r="AKO35" s="113"/>
      <c r="AKP35" s="113"/>
      <c r="AKQ35" s="113"/>
      <c r="AKR35" s="113"/>
      <c r="AKS35" s="113"/>
      <c r="AKT35" s="113"/>
      <c r="AKU35" s="113"/>
      <c r="AKV35" s="113"/>
      <c r="AKW35" s="113"/>
      <c r="AKX35" s="113"/>
      <c r="AKY35" s="113"/>
      <c r="AKZ35" s="113"/>
      <c r="ALA35" s="113"/>
      <c r="ALB35" s="113"/>
      <c r="ALC35" s="113"/>
      <c r="ALD35" s="113"/>
      <c r="ALE35" s="113"/>
      <c r="ALF35" s="113"/>
      <c r="ALG35" s="113"/>
      <c r="ALH35" s="113"/>
      <c r="ALI35" s="113"/>
      <c r="ALJ35" s="113"/>
      <c r="ALK35" s="113"/>
      <c r="ALL35" s="113"/>
      <c r="ALM35" s="113"/>
      <c r="ALN35" s="113"/>
      <c r="ALO35" s="113"/>
      <c r="ALP35" s="113"/>
      <c r="ALQ35" s="113"/>
      <c r="ALR35" s="113"/>
      <c r="ALS35" s="113"/>
      <c r="ALT35" s="113"/>
      <c r="ALU35" s="113"/>
      <c r="ALV35" s="113"/>
      <c r="ALW35" s="113"/>
      <c r="ALX35" s="113"/>
      <c r="ALY35" s="113"/>
      <c r="ALZ35" s="113"/>
      <c r="AMA35" s="113"/>
      <c r="AMB35" s="113"/>
      <c r="AMC35" s="113"/>
      <c r="AMD35" s="113"/>
      <c r="AME35" s="113"/>
      <c r="AMF35" s="113"/>
      <c r="AMG35" s="113"/>
      <c r="AMH35" s="113"/>
      <c r="AMI35" s="113"/>
      <c r="AMJ35" s="113"/>
      <c r="AMK35" s="113"/>
      <c r="AML35" s="113"/>
      <c r="AMM35" s="113"/>
      <c r="AMN35" s="113"/>
      <c r="AMO35" s="113"/>
      <c r="AMP35" s="113"/>
      <c r="AMQ35" s="113"/>
      <c r="AMR35" s="113"/>
      <c r="AMS35" s="113"/>
      <c r="AMT35" s="113"/>
      <c r="AMU35" s="113"/>
      <c r="AMV35" s="113"/>
      <c r="AMW35" s="113"/>
      <c r="AMX35" s="113"/>
      <c r="AMY35" s="113"/>
      <c r="AMZ35" s="113"/>
      <c r="ANA35" s="113"/>
      <c r="ANB35" s="113"/>
      <c r="ANC35" s="113"/>
      <c r="AND35" s="113"/>
      <c r="ANE35" s="113"/>
      <c r="ANF35" s="113"/>
      <c r="ANG35" s="113"/>
      <c r="ANH35" s="113"/>
      <c r="ANI35" s="113"/>
      <c r="ANJ35" s="113"/>
      <c r="ANK35" s="113"/>
      <c r="ANL35" s="113"/>
      <c r="ANM35" s="113"/>
      <c r="ANN35" s="113"/>
      <c r="ANO35" s="113"/>
      <c r="ANP35" s="113"/>
      <c r="ANQ35" s="113"/>
      <c r="ANR35" s="113"/>
      <c r="ANS35" s="113"/>
      <c r="ANT35" s="113"/>
      <c r="ANU35" s="113"/>
      <c r="ANV35" s="113"/>
      <c r="ANW35" s="113"/>
      <c r="ANX35" s="113"/>
      <c r="ANY35" s="113"/>
      <c r="ANZ35" s="113"/>
      <c r="AOA35" s="113"/>
      <c r="AOB35" s="113"/>
      <c r="AOC35" s="113"/>
      <c r="AOD35" s="113"/>
      <c r="AOE35" s="113"/>
      <c r="AOF35" s="113"/>
      <c r="AOG35" s="113"/>
      <c r="AOH35" s="113"/>
      <c r="AOI35" s="113"/>
      <c r="AOJ35" s="113"/>
      <c r="AOK35" s="113"/>
      <c r="AOL35" s="113"/>
      <c r="AOM35" s="113"/>
      <c r="AON35" s="113"/>
      <c r="AOO35" s="113"/>
      <c r="AOP35" s="113"/>
      <c r="AOQ35" s="113"/>
      <c r="AOR35" s="113"/>
      <c r="AOS35" s="113"/>
      <c r="AOT35" s="113"/>
      <c r="AOU35" s="113"/>
      <c r="AOV35" s="113"/>
      <c r="AOW35" s="113"/>
      <c r="AOX35" s="113"/>
      <c r="AOY35" s="113"/>
      <c r="AOZ35" s="113"/>
      <c r="APA35" s="113"/>
      <c r="APB35" s="113"/>
      <c r="APC35" s="113"/>
      <c r="APD35" s="113"/>
      <c r="APE35" s="113"/>
      <c r="APF35" s="113"/>
      <c r="APG35" s="113"/>
      <c r="APH35" s="113"/>
      <c r="API35" s="113"/>
      <c r="APJ35" s="113"/>
      <c r="APK35" s="113"/>
      <c r="APL35" s="113"/>
      <c r="APM35" s="113"/>
      <c r="APN35" s="113"/>
      <c r="APO35" s="113"/>
      <c r="APP35" s="113"/>
      <c r="APQ35" s="113"/>
      <c r="APR35" s="113"/>
      <c r="APS35" s="113"/>
      <c r="APT35" s="113"/>
      <c r="APU35" s="113"/>
      <c r="APV35" s="113"/>
      <c r="APW35" s="113"/>
      <c r="APX35" s="113"/>
      <c r="APY35" s="113"/>
      <c r="APZ35" s="113"/>
      <c r="AQA35" s="113"/>
      <c r="AQB35" s="113"/>
      <c r="AQC35" s="113"/>
      <c r="AQD35" s="113"/>
      <c r="AQE35" s="113"/>
      <c r="AQF35" s="113"/>
      <c r="AQG35" s="113"/>
      <c r="AQH35" s="113"/>
      <c r="AQI35" s="113"/>
      <c r="AQJ35" s="113"/>
      <c r="AQK35" s="113"/>
      <c r="AQL35" s="113"/>
      <c r="AQM35" s="113"/>
      <c r="AQN35" s="113"/>
      <c r="AQO35" s="113"/>
      <c r="AQP35" s="113"/>
      <c r="AQQ35" s="113"/>
      <c r="AQR35" s="113"/>
      <c r="AQS35" s="113"/>
      <c r="AQT35" s="113"/>
      <c r="AQU35" s="113"/>
      <c r="AQV35" s="113"/>
      <c r="AQW35" s="113"/>
      <c r="AQX35" s="113"/>
      <c r="AQY35" s="113"/>
      <c r="AQZ35" s="113"/>
      <c r="ARA35" s="113"/>
      <c r="ARB35" s="113"/>
      <c r="ARC35" s="113"/>
      <c r="ARD35" s="113"/>
      <c r="ARE35" s="113"/>
      <c r="ARF35" s="113"/>
      <c r="ARG35" s="113"/>
      <c r="ARH35" s="113"/>
      <c r="ARI35" s="113"/>
      <c r="ARJ35" s="113"/>
      <c r="ARK35" s="113"/>
      <c r="ARL35" s="113"/>
      <c r="ARM35" s="113"/>
      <c r="ARN35" s="113"/>
      <c r="ARO35" s="113"/>
      <c r="ARP35" s="113"/>
      <c r="ARQ35" s="113"/>
      <c r="ARR35" s="113"/>
      <c r="ARS35" s="113"/>
      <c r="ART35" s="113"/>
      <c r="ARU35" s="113"/>
      <c r="ARV35" s="113"/>
      <c r="ARW35" s="113"/>
      <c r="ARX35" s="113"/>
      <c r="ARY35" s="113"/>
      <c r="ARZ35" s="113"/>
      <c r="ASA35" s="113"/>
      <c r="ASB35" s="113"/>
      <c r="ASC35" s="113"/>
      <c r="ASD35" s="113"/>
      <c r="ASE35" s="113"/>
      <c r="ASF35" s="113"/>
      <c r="ASG35" s="113"/>
      <c r="ASH35" s="113"/>
      <c r="ASI35" s="113"/>
      <c r="ASJ35" s="113"/>
      <c r="ASK35" s="113"/>
      <c r="ASL35" s="113"/>
      <c r="ASM35" s="113"/>
      <c r="ASN35" s="113"/>
      <c r="ASO35" s="113"/>
      <c r="ASP35" s="113"/>
      <c r="ASQ35" s="113"/>
      <c r="ASR35" s="113"/>
      <c r="ASS35" s="113"/>
      <c r="AST35" s="113"/>
      <c r="ASU35" s="113"/>
      <c r="ASV35" s="113"/>
      <c r="ASW35" s="113"/>
      <c r="ASX35" s="113"/>
      <c r="ASY35" s="113"/>
      <c r="ASZ35" s="113"/>
      <c r="ATA35" s="113"/>
      <c r="ATB35" s="113"/>
      <c r="ATC35" s="113"/>
      <c r="ATD35" s="113"/>
      <c r="ATE35" s="113"/>
      <c r="ATF35" s="113"/>
      <c r="ATG35" s="113"/>
      <c r="ATH35" s="113"/>
      <c r="ATI35" s="113"/>
      <c r="ATJ35" s="113"/>
      <c r="ATK35" s="113"/>
      <c r="ATL35" s="113"/>
      <c r="ATM35" s="113"/>
      <c r="ATN35" s="113"/>
      <c r="ATO35" s="113"/>
      <c r="ATP35" s="113"/>
      <c r="ATQ35" s="113"/>
      <c r="ATR35" s="113"/>
      <c r="ATS35" s="113"/>
      <c r="ATT35" s="113"/>
      <c r="ATU35" s="113"/>
      <c r="ATV35" s="113"/>
      <c r="ATW35" s="113"/>
      <c r="ATX35" s="113"/>
      <c r="ATY35" s="113"/>
      <c r="ATZ35" s="113"/>
      <c r="AUA35" s="113"/>
      <c r="AUB35" s="113"/>
      <c r="AUC35" s="113"/>
      <c r="AUD35" s="113"/>
      <c r="AUE35" s="113"/>
      <c r="AUF35" s="113"/>
      <c r="AUG35" s="113"/>
      <c r="AUH35" s="113"/>
      <c r="AUI35" s="113"/>
      <c r="AUJ35" s="113"/>
      <c r="AUK35" s="113"/>
      <c r="AUL35" s="113"/>
      <c r="AUM35" s="113"/>
      <c r="AUN35" s="113"/>
      <c r="AUO35" s="113"/>
      <c r="AUP35" s="113"/>
      <c r="AUQ35" s="113"/>
      <c r="AUR35" s="113"/>
      <c r="AUS35" s="113"/>
      <c r="AUT35" s="113"/>
      <c r="AUU35" s="113"/>
      <c r="AUV35" s="113"/>
      <c r="AUW35" s="113"/>
      <c r="AUX35" s="113"/>
      <c r="AUY35" s="113"/>
      <c r="AUZ35" s="113"/>
      <c r="AVA35" s="113"/>
      <c r="AVB35" s="113"/>
      <c r="AVC35" s="113"/>
      <c r="AVD35" s="113"/>
      <c r="AVE35" s="113"/>
      <c r="AVF35" s="113"/>
      <c r="AVG35" s="113"/>
      <c r="AVH35" s="113"/>
      <c r="AVI35" s="113"/>
      <c r="AVJ35" s="113"/>
      <c r="AVK35" s="113"/>
      <c r="AVL35" s="113"/>
      <c r="AVM35" s="113"/>
      <c r="AVN35" s="113"/>
      <c r="AVO35" s="113"/>
      <c r="AVP35" s="113"/>
      <c r="AVQ35" s="113"/>
      <c r="AVR35" s="113"/>
      <c r="AVS35" s="113"/>
      <c r="AVT35" s="113"/>
      <c r="AVU35" s="113"/>
      <c r="AVV35" s="113"/>
      <c r="AVW35" s="113"/>
      <c r="AVX35" s="113"/>
      <c r="AVY35" s="113"/>
      <c r="AVZ35" s="113"/>
      <c r="AWA35" s="113"/>
      <c r="AWB35" s="113"/>
      <c r="AWC35" s="113"/>
      <c r="AWD35" s="113"/>
      <c r="AWE35" s="113"/>
      <c r="AWF35" s="113"/>
      <c r="AWG35" s="113"/>
      <c r="AWH35" s="113"/>
      <c r="AWI35" s="113"/>
      <c r="AWJ35" s="113"/>
      <c r="AWK35" s="113"/>
      <c r="AWL35" s="113"/>
      <c r="AWM35" s="113"/>
      <c r="AWN35" s="113"/>
      <c r="AWO35" s="113"/>
      <c r="AWP35" s="113"/>
      <c r="AWQ35" s="113"/>
      <c r="AWR35" s="113"/>
      <c r="AWS35" s="113"/>
      <c r="AWT35" s="113"/>
      <c r="AWU35" s="113"/>
      <c r="AWV35" s="113"/>
      <c r="AWW35" s="113"/>
      <c r="AWX35" s="113"/>
      <c r="AWY35" s="113"/>
      <c r="AWZ35" s="113"/>
      <c r="AXA35" s="113"/>
      <c r="AXB35" s="113"/>
      <c r="AXC35" s="113"/>
      <c r="AXD35" s="113"/>
      <c r="AXE35" s="113"/>
      <c r="AXF35" s="113"/>
      <c r="AXG35" s="113"/>
      <c r="AXH35" s="113"/>
      <c r="AXI35" s="113"/>
      <c r="AXJ35" s="113"/>
      <c r="AXK35" s="113"/>
      <c r="AXL35" s="113"/>
      <c r="AXM35" s="113"/>
      <c r="AXN35" s="113"/>
      <c r="AXO35" s="113"/>
      <c r="AXP35" s="113"/>
      <c r="AXQ35" s="113"/>
      <c r="AXR35" s="113"/>
      <c r="AXS35" s="113"/>
      <c r="AXT35" s="113"/>
      <c r="AXU35" s="113"/>
      <c r="AXV35" s="113"/>
      <c r="AXW35" s="113"/>
      <c r="AXX35" s="113"/>
      <c r="AXY35" s="113"/>
      <c r="AXZ35" s="113"/>
      <c r="AYA35" s="113"/>
      <c r="AYB35" s="113"/>
      <c r="AYC35" s="113"/>
      <c r="AYD35" s="113"/>
      <c r="AYE35" s="113"/>
      <c r="AYF35" s="113"/>
      <c r="AYG35" s="113"/>
      <c r="AYH35" s="113"/>
      <c r="AYI35" s="113"/>
      <c r="AYJ35" s="113"/>
      <c r="AYK35" s="113"/>
      <c r="AYL35" s="113"/>
      <c r="AYM35" s="113"/>
      <c r="AYN35" s="113"/>
      <c r="AYO35" s="113"/>
      <c r="AYP35" s="113"/>
      <c r="AYQ35" s="113"/>
      <c r="AYR35" s="113"/>
      <c r="AYS35" s="113"/>
      <c r="AYT35" s="113"/>
      <c r="AYU35" s="113"/>
      <c r="AYV35" s="113"/>
      <c r="AYW35" s="113"/>
      <c r="AYX35" s="113"/>
      <c r="AYY35" s="113"/>
      <c r="AYZ35" s="113"/>
      <c r="AZA35" s="113"/>
      <c r="AZB35" s="113"/>
      <c r="AZC35" s="113"/>
      <c r="AZD35" s="113"/>
      <c r="AZE35" s="113"/>
      <c r="AZF35" s="113"/>
      <c r="AZG35" s="113"/>
      <c r="AZH35" s="113"/>
      <c r="AZI35" s="113"/>
      <c r="AZJ35" s="113"/>
      <c r="AZK35" s="113"/>
      <c r="AZL35" s="113"/>
      <c r="AZM35" s="113"/>
      <c r="AZN35" s="113"/>
      <c r="AZO35" s="113"/>
      <c r="AZP35" s="113"/>
      <c r="AZQ35" s="113"/>
      <c r="AZR35" s="113"/>
      <c r="AZS35" s="113"/>
      <c r="AZT35" s="113"/>
      <c r="AZU35" s="113"/>
      <c r="AZV35" s="113"/>
      <c r="AZW35" s="113"/>
      <c r="AZX35" s="113"/>
      <c r="AZY35" s="113"/>
      <c r="AZZ35" s="113"/>
      <c r="BAA35" s="113"/>
      <c r="BAB35" s="113"/>
      <c r="BAC35" s="113"/>
      <c r="BAD35" s="113"/>
      <c r="BAE35" s="113"/>
      <c r="BAF35" s="113"/>
      <c r="BAG35" s="113"/>
      <c r="BAH35" s="113"/>
      <c r="BAI35" s="113"/>
      <c r="BAJ35" s="113"/>
      <c r="BAK35" s="113"/>
      <c r="BAL35" s="113"/>
      <c r="BAM35" s="113"/>
      <c r="BAN35" s="113"/>
      <c r="BAO35" s="113"/>
      <c r="BAP35" s="113"/>
      <c r="BAQ35" s="113"/>
      <c r="BAR35" s="113"/>
      <c r="BAS35" s="113"/>
      <c r="BAT35" s="113"/>
      <c r="BAU35" s="113"/>
      <c r="BAV35" s="113"/>
      <c r="BAW35" s="113"/>
      <c r="BAX35" s="113"/>
      <c r="BAY35" s="113"/>
      <c r="BAZ35" s="113"/>
      <c r="BBA35" s="113"/>
      <c r="BBB35" s="113"/>
      <c r="BBC35" s="113"/>
      <c r="BBD35" s="113"/>
      <c r="BBE35" s="113"/>
      <c r="BBF35" s="113"/>
      <c r="BBG35" s="113"/>
      <c r="BBH35" s="113"/>
      <c r="BBI35" s="113"/>
      <c r="BBJ35" s="113"/>
      <c r="BBK35" s="113"/>
      <c r="BBL35" s="113"/>
      <c r="BBM35" s="113"/>
      <c r="BBN35" s="113"/>
      <c r="BBO35" s="113"/>
      <c r="BBP35" s="113"/>
      <c r="BBQ35" s="113"/>
      <c r="BBR35" s="113"/>
      <c r="BBS35" s="113"/>
      <c r="BBT35" s="113"/>
      <c r="BBU35" s="113"/>
      <c r="BBV35" s="113"/>
      <c r="BBW35" s="113"/>
      <c r="BBX35" s="113"/>
      <c r="BBY35" s="113"/>
      <c r="BBZ35" s="113"/>
      <c r="BCA35" s="113"/>
      <c r="BCB35" s="113"/>
      <c r="BCC35" s="113"/>
      <c r="BCD35" s="113"/>
      <c r="BCE35" s="113"/>
      <c r="BCF35" s="113"/>
      <c r="BCG35" s="113"/>
      <c r="BCH35" s="113"/>
      <c r="BCI35" s="113"/>
      <c r="BCJ35" s="113"/>
      <c r="BCK35" s="113"/>
      <c r="BCL35" s="113"/>
      <c r="BCM35" s="113"/>
      <c r="BCN35" s="113"/>
      <c r="BCO35" s="113"/>
      <c r="BCP35" s="113"/>
      <c r="BCQ35" s="113"/>
      <c r="BCR35" s="113"/>
      <c r="BCS35" s="113"/>
      <c r="BCT35" s="113"/>
      <c r="BCU35" s="113"/>
      <c r="BCV35" s="113"/>
      <c r="BCW35" s="113"/>
      <c r="BCX35" s="113"/>
      <c r="BCY35" s="113"/>
      <c r="BCZ35" s="113"/>
      <c r="BDA35" s="113"/>
      <c r="BDB35" s="113"/>
      <c r="BDC35" s="113"/>
      <c r="BDD35" s="113"/>
      <c r="BDE35" s="113"/>
      <c r="BDF35" s="113"/>
      <c r="BDG35" s="113"/>
      <c r="BDH35" s="113"/>
      <c r="BDI35" s="113"/>
      <c r="BDJ35" s="113"/>
      <c r="BDK35" s="113"/>
      <c r="BDL35" s="113"/>
      <c r="BDM35" s="113"/>
      <c r="BDN35" s="113"/>
      <c r="BDO35" s="113"/>
      <c r="BDP35" s="113"/>
      <c r="BDQ35" s="113"/>
      <c r="BDR35" s="113"/>
      <c r="BDS35" s="113"/>
      <c r="BDT35" s="113"/>
      <c r="BDU35" s="113"/>
      <c r="BDV35" s="113"/>
      <c r="BDW35" s="113"/>
      <c r="BDX35" s="113"/>
      <c r="BDY35" s="113"/>
      <c r="BDZ35" s="113"/>
      <c r="BEA35" s="113"/>
      <c r="BEB35" s="113"/>
      <c r="BEC35" s="113"/>
      <c r="BED35" s="113"/>
      <c r="BEE35" s="113"/>
      <c r="BEF35" s="113"/>
      <c r="BEG35" s="113"/>
      <c r="BEH35" s="113"/>
      <c r="BEI35" s="113"/>
      <c r="BEJ35" s="113"/>
      <c r="BEK35" s="113"/>
      <c r="BEL35" s="113"/>
      <c r="BEM35" s="113"/>
      <c r="BEN35" s="113"/>
      <c r="BEO35" s="113"/>
      <c r="BEP35" s="113"/>
      <c r="BEQ35" s="113"/>
      <c r="BER35" s="113"/>
      <c r="BES35" s="113"/>
      <c r="BET35" s="113"/>
      <c r="BEU35" s="113"/>
      <c r="BEV35" s="113"/>
      <c r="BEW35" s="113"/>
      <c r="BEX35" s="113"/>
      <c r="BEY35" s="113"/>
      <c r="BEZ35" s="113"/>
      <c r="BFA35" s="113"/>
      <c r="BFB35" s="113"/>
      <c r="BFC35" s="113"/>
      <c r="BFD35" s="113"/>
      <c r="BFE35" s="113"/>
      <c r="BFF35" s="113"/>
      <c r="BFG35" s="113"/>
      <c r="BFH35" s="113"/>
      <c r="BFI35" s="113"/>
      <c r="BFJ35" s="113"/>
      <c r="BFK35" s="113"/>
      <c r="BFL35" s="113"/>
      <c r="BFM35" s="113"/>
      <c r="BFN35" s="113"/>
      <c r="BFO35" s="113"/>
      <c r="BFP35" s="113"/>
      <c r="BFQ35" s="113"/>
      <c r="BFR35" s="113"/>
      <c r="BFS35" s="113"/>
      <c r="BFT35" s="113"/>
      <c r="BFU35" s="113"/>
      <c r="BFV35" s="113"/>
      <c r="BFW35" s="113"/>
      <c r="BFX35" s="113"/>
      <c r="BFY35" s="113"/>
      <c r="BFZ35" s="113"/>
      <c r="BGA35" s="113"/>
      <c r="BGB35" s="113"/>
      <c r="BGC35" s="113"/>
      <c r="BGD35" s="113"/>
      <c r="BGE35" s="113"/>
      <c r="BGF35" s="113"/>
      <c r="BGG35" s="113"/>
      <c r="BGH35" s="113"/>
      <c r="BGI35" s="113"/>
      <c r="BGJ35" s="113"/>
      <c r="BGK35" s="113"/>
      <c r="BGL35" s="113"/>
      <c r="BGM35" s="113"/>
      <c r="BGN35" s="113"/>
      <c r="BGO35" s="113"/>
      <c r="BGP35" s="113"/>
      <c r="BGQ35" s="113"/>
      <c r="BGR35" s="113"/>
      <c r="BGS35" s="113"/>
      <c r="BGT35" s="113"/>
      <c r="BGU35" s="113"/>
      <c r="BGV35" s="113"/>
      <c r="BGW35" s="113"/>
      <c r="BGX35" s="113"/>
      <c r="BGY35" s="113"/>
      <c r="BGZ35" s="113"/>
      <c r="BHA35" s="113"/>
      <c r="BHB35" s="113"/>
      <c r="BHC35" s="113"/>
      <c r="BHD35" s="113"/>
      <c r="BHE35" s="113"/>
      <c r="BHF35" s="113"/>
      <c r="BHG35" s="113"/>
      <c r="BHH35" s="113"/>
      <c r="BHI35" s="113"/>
      <c r="BHJ35" s="113"/>
      <c r="BHK35" s="113"/>
      <c r="BHL35" s="113"/>
      <c r="BHM35" s="113"/>
      <c r="BHN35" s="113"/>
      <c r="BHO35" s="113"/>
      <c r="BHP35" s="113"/>
      <c r="BHQ35" s="113"/>
      <c r="BHR35" s="113"/>
      <c r="BHS35" s="113"/>
      <c r="BHT35" s="113"/>
      <c r="BHU35" s="113"/>
      <c r="BHV35" s="113"/>
      <c r="BHW35" s="113"/>
      <c r="BHX35" s="113"/>
      <c r="BHY35" s="113"/>
      <c r="BHZ35" s="113"/>
      <c r="BIA35" s="113"/>
      <c r="BIB35" s="113"/>
      <c r="BIC35" s="113"/>
      <c r="BID35" s="113"/>
      <c r="BIE35" s="113"/>
      <c r="BIF35" s="113"/>
      <c r="BIG35" s="113"/>
      <c r="BIH35" s="113"/>
      <c r="BII35" s="113"/>
      <c r="BIJ35" s="113"/>
      <c r="BIK35" s="113"/>
      <c r="BIL35" s="113"/>
      <c r="BIM35" s="113"/>
      <c r="BIN35" s="113"/>
      <c r="BIO35" s="113"/>
      <c r="BIP35" s="113"/>
      <c r="BIQ35" s="113"/>
      <c r="BIR35" s="113"/>
      <c r="BIS35" s="113"/>
      <c r="BIT35" s="113"/>
      <c r="BIU35" s="113"/>
      <c r="BIV35" s="113"/>
      <c r="BIW35" s="113"/>
      <c r="BIX35" s="113"/>
      <c r="BIY35" s="113"/>
      <c r="BIZ35" s="113"/>
      <c r="BJA35" s="113"/>
      <c r="BJB35" s="113"/>
      <c r="BJC35" s="113"/>
      <c r="BJD35" s="113"/>
      <c r="BJE35" s="113"/>
      <c r="BJF35" s="113"/>
      <c r="BJG35" s="113"/>
      <c r="BJH35" s="113"/>
      <c r="BJI35" s="113"/>
      <c r="BJJ35" s="113"/>
      <c r="BJK35" s="113"/>
      <c r="BJL35" s="113"/>
      <c r="BJM35" s="113"/>
      <c r="BJN35" s="113"/>
      <c r="BJO35" s="113"/>
      <c r="BJP35" s="113"/>
      <c r="BJQ35" s="113"/>
      <c r="BJR35" s="113"/>
      <c r="BJS35" s="113"/>
      <c r="BJT35" s="113"/>
      <c r="BJU35" s="113"/>
      <c r="BJV35" s="113"/>
      <c r="BJW35" s="113"/>
      <c r="BJX35" s="113"/>
      <c r="BJY35" s="113"/>
      <c r="BJZ35" s="113"/>
      <c r="BKA35" s="113"/>
      <c r="BKB35" s="113"/>
      <c r="BKC35" s="113"/>
      <c r="BKD35" s="113"/>
      <c r="BKE35" s="113"/>
      <c r="BKF35" s="113"/>
      <c r="BKG35" s="113"/>
      <c r="BKH35" s="113"/>
      <c r="BKI35" s="113"/>
      <c r="BKJ35" s="113"/>
      <c r="BKK35" s="113"/>
      <c r="BKL35" s="113"/>
      <c r="BKM35" s="113"/>
      <c r="BKN35" s="113"/>
      <c r="BKO35" s="113"/>
      <c r="BKP35" s="113"/>
      <c r="BKQ35" s="113"/>
      <c r="BKR35" s="113"/>
      <c r="BKS35" s="113"/>
      <c r="BKT35" s="113"/>
      <c r="BKU35" s="113"/>
      <c r="BKV35" s="113"/>
      <c r="BKW35" s="113"/>
      <c r="BKX35" s="113"/>
      <c r="BKY35" s="113"/>
      <c r="BKZ35" s="113"/>
      <c r="BLA35" s="113"/>
      <c r="BLB35" s="113"/>
      <c r="BLC35" s="113"/>
      <c r="BLD35" s="113"/>
      <c r="BLE35" s="113"/>
      <c r="BLF35" s="113"/>
      <c r="BLG35" s="113"/>
      <c r="BLH35" s="113"/>
      <c r="BLI35" s="113"/>
      <c r="BLJ35" s="113"/>
      <c r="BLK35" s="113"/>
      <c r="BLL35" s="113"/>
      <c r="BLM35" s="113"/>
      <c r="BLN35" s="113"/>
      <c r="BLO35" s="113"/>
      <c r="BLP35" s="114"/>
    </row>
    <row r="36" spans="1:1680" s="115" customFormat="1" ht="20.25" customHeight="1">
      <c r="A36" s="380">
        <v>5</v>
      </c>
      <c r="B36" s="381" t="s">
        <v>511</v>
      </c>
      <c r="C36" s="384"/>
      <c r="D36" s="116" t="s">
        <v>41</v>
      </c>
      <c r="E36" s="117">
        <f>SUM(E37:E40)</f>
        <v>0</v>
      </c>
      <c r="F36" s="117">
        <v>0</v>
      </c>
      <c r="G36" s="108" t="e">
        <f t="shared" ref="G36" si="7">F36/E36*100</f>
        <v>#DIV/0!</v>
      </c>
      <c r="H36" s="387">
        <v>14</v>
      </c>
      <c r="I36" s="367" t="s">
        <v>512</v>
      </c>
      <c r="J36" s="367">
        <v>2.088E-3</v>
      </c>
      <c r="K36" s="364">
        <v>2.5219999999999999E-3</v>
      </c>
      <c r="L36" s="397">
        <f>K36/J36*100</f>
        <v>120.78544061302681</v>
      </c>
      <c r="M36" s="370" t="s">
        <v>513</v>
      </c>
      <c r="N36" s="370" t="s">
        <v>644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  <c r="IW36" s="113"/>
      <c r="IX36" s="113"/>
      <c r="IY36" s="113"/>
      <c r="IZ36" s="113"/>
      <c r="JA36" s="113"/>
      <c r="JB36" s="113"/>
      <c r="JC36" s="113"/>
      <c r="JD36" s="113"/>
      <c r="JE36" s="113"/>
      <c r="JF36" s="113"/>
      <c r="JG36" s="113"/>
      <c r="JH36" s="113"/>
      <c r="JI36" s="113"/>
      <c r="JJ36" s="113"/>
      <c r="JK36" s="113"/>
      <c r="JL36" s="113"/>
      <c r="JM36" s="113"/>
      <c r="JN36" s="113"/>
      <c r="JO36" s="113"/>
      <c r="JP36" s="113"/>
      <c r="JQ36" s="113"/>
      <c r="JR36" s="113"/>
      <c r="JS36" s="113"/>
      <c r="JT36" s="113"/>
      <c r="JU36" s="113"/>
      <c r="JV36" s="113"/>
      <c r="JW36" s="113"/>
      <c r="JX36" s="113"/>
      <c r="JY36" s="113"/>
      <c r="JZ36" s="113"/>
      <c r="KA36" s="113"/>
      <c r="KB36" s="113"/>
      <c r="KC36" s="113"/>
      <c r="KD36" s="113"/>
      <c r="KE36" s="113"/>
      <c r="KF36" s="113"/>
      <c r="KG36" s="113"/>
      <c r="KH36" s="113"/>
      <c r="KI36" s="113"/>
      <c r="KJ36" s="113"/>
      <c r="KK36" s="113"/>
      <c r="KL36" s="113"/>
      <c r="KM36" s="113"/>
      <c r="KN36" s="113"/>
      <c r="KO36" s="113"/>
      <c r="KP36" s="113"/>
      <c r="KQ36" s="113"/>
      <c r="KR36" s="113"/>
      <c r="KS36" s="113"/>
      <c r="KT36" s="113"/>
      <c r="KU36" s="113"/>
      <c r="KV36" s="113"/>
      <c r="KW36" s="113"/>
      <c r="KX36" s="113"/>
      <c r="KY36" s="113"/>
      <c r="KZ36" s="113"/>
      <c r="LA36" s="113"/>
      <c r="LB36" s="113"/>
      <c r="LC36" s="113"/>
      <c r="LD36" s="113"/>
      <c r="LE36" s="113"/>
      <c r="LF36" s="113"/>
      <c r="LG36" s="113"/>
      <c r="LH36" s="113"/>
      <c r="LI36" s="113"/>
      <c r="LJ36" s="113"/>
      <c r="LK36" s="113"/>
      <c r="LL36" s="113"/>
      <c r="LM36" s="113"/>
      <c r="LN36" s="113"/>
      <c r="LO36" s="113"/>
      <c r="LP36" s="113"/>
      <c r="LQ36" s="113"/>
      <c r="LR36" s="113"/>
      <c r="LS36" s="113"/>
      <c r="LT36" s="113"/>
      <c r="LU36" s="113"/>
      <c r="LV36" s="113"/>
      <c r="LW36" s="113"/>
      <c r="LX36" s="113"/>
      <c r="LY36" s="113"/>
      <c r="LZ36" s="113"/>
      <c r="MA36" s="113"/>
      <c r="MB36" s="113"/>
      <c r="MC36" s="113"/>
      <c r="MD36" s="113"/>
      <c r="ME36" s="113"/>
      <c r="MF36" s="113"/>
      <c r="MG36" s="113"/>
      <c r="MH36" s="113"/>
      <c r="MI36" s="113"/>
      <c r="MJ36" s="113"/>
      <c r="MK36" s="113"/>
      <c r="ML36" s="113"/>
      <c r="MM36" s="113"/>
      <c r="MN36" s="113"/>
      <c r="MO36" s="113"/>
      <c r="MP36" s="113"/>
      <c r="MQ36" s="113"/>
      <c r="MR36" s="113"/>
      <c r="MS36" s="113"/>
      <c r="MT36" s="113"/>
      <c r="MU36" s="113"/>
      <c r="MV36" s="113"/>
      <c r="MW36" s="113"/>
      <c r="MX36" s="113"/>
      <c r="MY36" s="113"/>
      <c r="MZ36" s="113"/>
      <c r="NA36" s="113"/>
      <c r="NB36" s="113"/>
      <c r="NC36" s="113"/>
      <c r="ND36" s="113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3"/>
      <c r="NY36" s="113"/>
      <c r="NZ36" s="113"/>
      <c r="OA36" s="113"/>
      <c r="OB36" s="113"/>
      <c r="OC36" s="113"/>
      <c r="OD36" s="113"/>
      <c r="OE36" s="113"/>
      <c r="OF36" s="113"/>
      <c r="OG36" s="113"/>
      <c r="OH36" s="113"/>
      <c r="OI36" s="113"/>
      <c r="OJ36" s="113"/>
      <c r="OK36" s="113"/>
      <c r="OL36" s="113"/>
      <c r="OM36" s="113"/>
      <c r="ON36" s="113"/>
      <c r="OO36" s="113"/>
      <c r="OP36" s="113"/>
      <c r="OQ36" s="113"/>
      <c r="OR36" s="113"/>
      <c r="OS36" s="113"/>
      <c r="OT36" s="113"/>
      <c r="OU36" s="113"/>
      <c r="OV36" s="113"/>
      <c r="OW36" s="113"/>
      <c r="OX36" s="113"/>
      <c r="OY36" s="113"/>
      <c r="OZ36" s="113"/>
      <c r="PA36" s="113"/>
      <c r="PB36" s="113"/>
      <c r="PC36" s="113"/>
      <c r="PD36" s="113"/>
      <c r="PE36" s="113"/>
      <c r="PF36" s="113"/>
      <c r="PG36" s="113"/>
      <c r="PH36" s="113"/>
      <c r="PI36" s="113"/>
      <c r="PJ36" s="113"/>
      <c r="PK36" s="113"/>
      <c r="PL36" s="113"/>
      <c r="PM36" s="113"/>
      <c r="PN36" s="113"/>
      <c r="PO36" s="113"/>
      <c r="PP36" s="113"/>
      <c r="PQ36" s="113"/>
      <c r="PR36" s="113"/>
      <c r="PS36" s="113"/>
      <c r="PT36" s="113"/>
      <c r="PU36" s="113"/>
      <c r="PV36" s="113"/>
      <c r="PW36" s="113"/>
      <c r="PX36" s="113"/>
      <c r="PY36" s="113"/>
      <c r="PZ36" s="113"/>
      <c r="QA36" s="113"/>
      <c r="QB36" s="113"/>
      <c r="QC36" s="113"/>
      <c r="QD36" s="113"/>
      <c r="QE36" s="113"/>
      <c r="QF36" s="113"/>
      <c r="QG36" s="113"/>
      <c r="QH36" s="113"/>
      <c r="QI36" s="113"/>
      <c r="QJ36" s="113"/>
      <c r="QK36" s="113"/>
      <c r="QL36" s="113"/>
      <c r="QM36" s="113"/>
      <c r="QN36" s="113"/>
      <c r="QO36" s="113"/>
      <c r="QP36" s="113"/>
      <c r="QQ36" s="113"/>
      <c r="QR36" s="113"/>
      <c r="QS36" s="113"/>
      <c r="QT36" s="113"/>
      <c r="QU36" s="113"/>
      <c r="QV36" s="113"/>
      <c r="QW36" s="113"/>
      <c r="QX36" s="113"/>
      <c r="QY36" s="113"/>
      <c r="QZ36" s="113"/>
      <c r="RA36" s="113"/>
      <c r="RB36" s="113"/>
      <c r="RC36" s="113"/>
      <c r="RD36" s="113"/>
      <c r="RE36" s="113"/>
      <c r="RF36" s="113"/>
      <c r="RG36" s="113"/>
      <c r="RH36" s="113"/>
      <c r="RI36" s="113"/>
      <c r="RJ36" s="113"/>
      <c r="RK36" s="113"/>
      <c r="RL36" s="113"/>
      <c r="RM36" s="113"/>
      <c r="RN36" s="113"/>
      <c r="RO36" s="113"/>
      <c r="RP36" s="113"/>
      <c r="RQ36" s="113"/>
      <c r="RR36" s="113"/>
      <c r="RS36" s="113"/>
      <c r="RT36" s="113"/>
      <c r="RU36" s="113"/>
      <c r="RV36" s="113"/>
      <c r="RW36" s="113"/>
      <c r="RX36" s="113"/>
      <c r="RY36" s="113"/>
      <c r="RZ36" s="113"/>
      <c r="SA36" s="113"/>
      <c r="SB36" s="113"/>
      <c r="SC36" s="113"/>
      <c r="SD36" s="113"/>
      <c r="SE36" s="113"/>
      <c r="SF36" s="113"/>
      <c r="SG36" s="113"/>
      <c r="SH36" s="113"/>
      <c r="SI36" s="113"/>
      <c r="SJ36" s="113"/>
      <c r="SK36" s="113"/>
      <c r="SL36" s="113"/>
      <c r="SM36" s="113"/>
      <c r="SN36" s="113"/>
      <c r="SO36" s="113"/>
      <c r="SP36" s="113"/>
      <c r="SQ36" s="113"/>
      <c r="SR36" s="113"/>
      <c r="SS36" s="113"/>
      <c r="ST36" s="113"/>
      <c r="SU36" s="113"/>
      <c r="SV36" s="113"/>
      <c r="SW36" s="113"/>
      <c r="SX36" s="113"/>
      <c r="SY36" s="113"/>
      <c r="SZ36" s="113"/>
      <c r="TA36" s="113"/>
      <c r="TB36" s="113"/>
      <c r="TC36" s="113"/>
      <c r="TD36" s="113"/>
      <c r="TE36" s="113"/>
      <c r="TF36" s="113"/>
      <c r="TG36" s="113"/>
      <c r="TH36" s="113"/>
      <c r="TI36" s="113"/>
      <c r="TJ36" s="113"/>
      <c r="TK36" s="113"/>
      <c r="TL36" s="113"/>
      <c r="TM36" s="113"/>
      <c r="TN36" s="113"/>
      <c r="TO36" s="113"/>
      <c r="TP36" s="113"/>
      <c r="TQ36" s="113"/>
      <c r="TR36" s="113"/>
      <c r="TS36" s="113"/>
      <c r="TT36" s="113"/>
      <c r="TU36" s="113"/>
      <c r="TV36" s="113"/>
      <c r="TW36" s="113"/>
      <c r="TX36" s="113"/>
      <c r="TY36" s="113"/>
      <c r="TZ36" s="113"/>
      <c r="UA36" s="113"/>
      <c r="UB36" s="113"/>
      <c r="UC36" s="113"/>
      <c r="UD36" s="113"/>
      <c r="UE36" s="113"/>
      <c r="UF36" s="113"/>
      <c r="UG36" s="113"/>
      <c r="UH36" s="113"/>
      <c r="UI36" s="113"/>
      <c r="UJ36" s="113"/>
      <c r="UK36" s="113"/>
      <c r="UL36" s="113"/>
      <c r="UM36" s="113"/>
      <c r="UN36" s="113"/>
      <c r="UO36" s="113"/>
      <c r="UP36" s="113"/>
      <c r="UQ36" s="113"/>
      <c r="UR36" s="113"/>
      <c r="US36" s="113"/>
      <c r="UT36" s="113"/>
      <c r="UU36" s="113"/>
      <c r="UV36" s="113"/>
      <c r="UW36" s="113"/>
      <c r="UX36" s="113"/>
      <c r="UY36" s="113"/>
      <c r="UZ36" s="113"/>
      <c r="VA36" s="113"/>
      <c r="VB36" s="113"/>
      <c r="VC36" s="113"/>
      <c r="VD36" s="113"/>
      <c r="VE36" s="113"/>
      <c r="VF36" s="113"/>
      <c r="VG36" s="113"/>
      <c r="VH36" s="113"/>
      <c r="VI36" s="113"/>
      <c r="VJ36" s="113"/>
      <c r="VK36" s="113"/>
      <c r="VL36" s="113"/>
      <c r="VM36" s="113"/>
      <c r="VN36" s="113"/>
      <c r="VO36" s="113"/>
      <c r="VP36" s="113"/>
      <c r="VQ36" s="113"/>
      <c r="VR36" s="113"/>
      <c r="VS36" s="113"/>
      <c r="VT36" s="113"/>
      <c r="VU36" s="113"/>
      <c r="VV36" s="113"/>
      <c r="VW36" s="113"/>
      <c r="VX36" s="113"/>
      <c r="VY36" s="113"/>
      <c r="VZ36" s="113"/>
      <c r="WA36" s="113"/>
      <c r="WB36" s="113"/>
      <c r="WC36" s="113"/>
      <c r="WD36" s="113"/>
      <c r="WE36" s="113"/>
      <c r="WF36" s="113"/>
      <c r="WG36" s="113"/>
      <c r="WH36" s="113"/>
      <c r="WI36" s="113"/>
      <c r="WJ36" s="113"/>
      <c r="WK36" s="113"/>
      <c r="WL36" s="113"/>
      <c r="WM36" s="113"/>
      <c r="WN36" s="113"/>
      <c r="WO36" s="113"/>
      <c r="WP36" s="113"/>
      <c r="WQ36" s="113"/>
      <c r="WR36" s="113"/>
      <c r="WS36" s="113"/>
      <c r="WT36" s="113"/>
      <c r="WU36" s="113"/>
      <c r="WV36" s="113"/>
      <c r="WW36" s="113"/>
      <c r="WX36" s="113"/>
      <c r="WY36" s="113"/>
      <c r="WZ36" s="113"/>
      <c r="XA36" s="113"/>
      <c r="XB36" s="113"/>
      <c r="XC36" s="113"/>
      <c r="XD36" s="113"/>
      <c r="XE36" s="113"/>
      <c r="XF36" s="113"/>
      <c r="XG36" s="113"/>
      <c r="XH36" s="113"/>
      <c r="XI36" s="113"/>
      <c r="XJ36" s="113"/>
      <c r="XK36" s="113"/>
      <c r="XL36" s="113"/>
      <c r="XM36" s="113"/>
      <c r="XN36" s="113"/>
      <c r="XO36" s="113"/>
      <c r="XP36" s="113"/>
      <c r="XQ36" s="113"/>
      <c r="XR36" s="113"/>
      <c r="XS36" s="113"/>
      <c r="XT36" s="113"/>
      <c r="XU36" s="113"/>
      <c r="XV36" s="113"/>
      <c r="XW36" s="113"/>
      <c r="XX36" s="113"/>
      <c r="XY36" s="113"/>
      <c r="XZ36" s="113"/>
      <c r="YA36" s="113"/>
      <c r="YB36" s="113"/>
      <c r="YC36" s="113"/>
      <c r="YD36" s="113"/>
      <c r="YE36" s="113"/>
      <c r="YF36" s="113"/>
      <c r="YG36" s="113"/>
      <c r="YH36" s="113"/>
      <c r="YI36" s="113"/>
      <c r="YJ36" s="113"/>
      <c r="YK36" s="113"/>
      <c r="YL36" s="113"/>
      <c r="YM36" s="113"/>
      <c r="YN36" s="113"/>
      <c r="YO36" s="113"/>
      <c r="YP36" s="113"/>
      <c r="YQ36" s="113"/>
      <c r="YR36" s="113"/>
      <c r="YS36" s="113"/>
      <c r="YT36" s="113"/>
      <c r="YU36" s="113"/>
      <c r="YV36" s="113"/>
      <c r="YW36" s="113"/>
      <c r="YX36" s="113"/>
      <c r="YY36" s="113"/>
      <c r="YZ36" s="113"/>
      <c r="ZA36" s="113"/>
      <c r="ZB36" s="113"/>
      <c r="ZC36" s="113"/>
      <c r="ZD36" s="113"/>
      <c r="ZE36" s="113"/>
      <c r="ZF36" s="113"/>
      <c r="ZG36" s="113"/>
      <c r="ZH36" s="113"/>
      <c r="ZI36" s="113"/>
      <c r="ZJ36" s="113"/>
      <c r="ZK36" s="113"/>
      <c r="ZL36" s="113"/>
      <c r="ZM36" s="113"/>
      <c r="ZN36" s="113"/>
      <c r="ZO36" s="113"/>
      <c r="ZP36" s="113"/>
      <c r="ZQ36" s="113"/>
      <c r="ZR36" s="113"/>
      <c r="ZS36" s="113"/>
      <c r="ZT36" s="113"/>
      <c r="ZU36" s="113"/>
      <c r="ZV36" s="113"/>
      <c r="ZW36" s="113"/>
      <c r="ZX36" s="113"/>
      <c r="ZY36" s="113"/>
      <c r="ZZ36" s="113"/>
      <c r="AAA36" s="113"/>
      <c r="AAB36" s="113"/>
      <c r="AAC36" s="113"/>
      <c r="AAD36" s="113"/>
      <c r="AAE36" s="113"/>
      <c r="AAF36" s="113"/>
      <c r="AAG36" s="113"/>
      <c r="AAH36" s="113"/>
      <c r="AAI36" s="113"/>
      <c r="AAJ36" s="113"/>
      <c r="AAK36" s="113"/>
      <c r="AAL36" s="113"/>
      <c r="AAM36" s="113"/>
      <c r="AAN36" s="113"/>
      <c r="AAO36" s="113"/>
      <c r="AAP36" s="113"/>
      <c r="AAQ36" s="113"/>
      <c r="AAR36" s="113"/>
      <c r="AAS36" s="113"/>
      <c r="AAT36" s="113"/>
      <c r="AAU36" s="113"/>
      <c r="AAV36" s="113"/>
      <c r="AAW36" s="113"/>
      <c r="AAX36" s="113"/>
      <c r="AAY36" s="113"/>
      <c r="AAZ36" s="113"/>
      <c r="ABA36" s="113"/>
      <c r="ABB36" s="113"/>
      <c r="ABC36" s="113"/>
      <c r="ABD36" s="113"/>
      <c r="ABE36" s="113"/>
      <c r="ABF36" s="113"/>
      <c r="ABG36" s="113"/>
      <c r="ABH36" s="113"/>
      <c r="ABI36" s="113"/>
      <c r="ABJ36" s="113"/>
      <c r="ABK36" s="113"/>
      <c r="ABL36" s="113"/>
      <c r="ABM36" s="113"/>
      <c r="ABN36" s="113"/>
      <c r="ABO36" s="113"/>
      <c r="ABP36" s="113"/>
      <c r="ABQ36" s="113"/>
      <c r="ABR36" s="113"/>
      <c r="ABS36" s="113"/>
      <c r="ABT36" s="113"/>
      <c r="ABU36" s="113"/>
      <c r="ABV36" s="113"/>
      <c r="ABW36" s="113"/>
      <c r="ABX36" s="113"/>
      <c r="ABY36" s="113"/>
      <c r="ABZ36" s="113"/>
      <c r="ACA36" s="113"/>
      <c r="ACB36" s="113"/>
      <c r="ACC36" s="113"/>
      <c r="ACD36" s="113"/>
      <c r="ACE36" s="113"/>
      <c r="ACF36" s="113"/>
      <c r="ACG36" s="113"/>
      <c r="ACH36" s="113"/>
      <c r="ACI36" s="113"/>
      <c r="ACJ36" s="113"/>
      <c r="ACK36" s="113"/>
      <c r="ACL36" s="113"/>
      <c r="ACM36" s="113"/>
      <c r="ACN36" s="113"/>
      <c r="ACO36" s="113"/>
      <c r="ACP36" s="113"/>
      <c r="ACQ36" s="113"/>
      <c r="ACR36" s="113"/>
      <c r="ACS36" s="113"/>
      <c r="ACT36" s="113"/>
      <c r="ACU36" s="113"/>
      <c r="ACV36" s="113"/>
      <c r="ACW36" s="113"/>
      <c r="ACX36" s="113"/>
      <c r="ACY36" s="113"/>
      <c r="ACZ36" s="113"/>
      <c r="ADA36" s="113"/>
      <c r="ADB36" s="113"/>
      <c r="ADC36" s="113"/>
      <c r="ADD36" s="113"/>
      <c r="ADE36" s="113"/>
      <c r="ADF36" s="113"/>
      <c r="ADG36" s="113"/>
      <c r="ADH36" s="113"/>
      <c r="ADI36" s="113"/>
      <c r="ADJ36" s="113"/>
      <c r="ADK36" s="113"/>
      <c r="ADL36" s="113"/>
      <c r="ADM36" s="113"/>
      <c r="ADN36" s="113"/>
      <c r="ADO36" s="113"/>
      <c r="ADP36" s="113"/>
      <c r="ADQ36" s="113"/>
      <c r="ADR36" s="113"/>
      <c r="ADS36" s="113"/>
      <c r="ADT36" s="113"/>
      <c r="ADU36" s="113"/>
      <c r="ADV36" s="113"/>
      <c r="ADW36" s="113"/>
      <c r="ADX36" s="113"/>
      <c r="ADY36" s="113"/>
      <c r="ADZ36" s="113"/>
      <c r="AEA36" s="113"/>
      <c r="AEB36" s="113"/>
      <c r="AEC36" s="113"/>
      <c r="AED36" s="113"/>
      <c r="AEE36" s="113"/>
      <c r="AEF36" s="113"/>
      <c r="AEG36" s="113"/>
      <c r="AEH36" s="113"/>
      <c r="AEI36" s="113"/>
      <c r="AEJ36" s="113"/>
      <c r="AEK36" s="113"/>
      <c r="AEL36" s="113"/>
      <c r="AEM36" s="113"/>
      <c r="AEN36" s="113"/>
      <c r="AEO36" s="113"/>
      <c r="AEP36" s="113"/>
      <c r="AEQ36" s="113"/>
      <c r="AER36" s="113"/>
      <c r="AES36" s="113"/>
      <c r="AET36" s="113"/>
      <c r="AEU36" s="113"/>
      <c r="AEV36" s="113"/>
      <c r="AEW36" s="113"/>
      <c r="AEX36" s="113"/>
      <c r="AEY36" s="113"/>
      <c r="AEZ36" s="113"/>
      <c r="AFA36" s="113"/>
      <c r="AFB36" s="113"/>
      <c r="AFC36" s="113"/>
      <c r="AFD36" s="113"/>
      <c r="AFE36" s="113"/>
      <c r="AFF36" s="113"/>
      <c r="AFG36" s="113"/>
      <c r="AFH36" s="113"/>
      <c r="AFI36" s="113"/>
      <c r="AFJ36" s="113"/>
      <c r="AFK36" s="113"/>
      <c r="AFL36" s="113"/>
      <c r="AFM36" s="113"/>
      <c r="AFN36" s="113"/>
      <c r="AFO36" s="113"/>
      <c r="AFP36" s="113"/>
      <c r="AFQ36" s="113"/>
      <c r="AFR36" s="113"/>
      <c r="AFS36" s="113"/>
      <c r="AFT36" s="113"/>
      <c r="AFU36" s="113"/>
      <c r="AFV36" s="113"/>
      <c r="AFW36" s="113"/>
      <c r="AFX36" s="113"/>
      <c r="AFY36" s="113"/>
      <c r="AFZ36" s="113"/>
      <c r="AGA36" s="113"/>
      <c r="AGB36" s="113"/>
      <c r="AGC36" s="113"/>
      <c r="AGD36" s="113"/>
      <c r="AGE36" s="113"/>
      <c r="AGF36" s="113"/>
      <c r="AGG36" s="113"/>
      <c r="AGH36" s="113"/>
      <c r="AGI36" s="113"/>
      <c r="AGJ36" s="113"/>
      <c r="AGK36" s="113"/>
      <c r="AGL36" s="113"/>
      <c r="AGM36" s="113"/>
      <c r="AGN36" s="113"/>
      <c r="AGO36" s="113"/>
      <c r="AGP36" s="113"/>
      <c r="AGQ36" s="113"/>
      <c r="AGR36" s="113"/>
      <c r="AGS36" s="113"/>
      <c r="AGT36" s="113"/>
      <c r="AGU36" s="113"/>
      <c r="AGV36" s="113"/>
      <c r="AGW36" s="113"/>
      <c r="AGX36" s="113"/>
      <c r="AGY36" s="113"/>
      <c r="AGZ36" s="113"/>
      <c r="AHA36" s="113"/>
      <c r="AHB36" s="113"/>
      <c r="AHC36" s="113"/>
      <c r="AHD36" s="113"/>
      <c r="AHE36" s="113"/>
      <c r="AHF36" s="113"/>
      <c r="AHG36" s="113"/>
      <c r="AHH36" s="113"/>
      <c r="AHI36" s="113"/>
      <c r="AHJ36" s="113"/>
      <c r="AHK36" s="113"/>
      <c r="AHL36" s="113"/>
      <c r="AHM36" s="113"/>
      <c r="AHN36" s="113"/>
      <c r="AHO36" s="113"/>
      <c r="AHP36" s="113"/>
      <c r="AHQ36" s="113"/>
      <c r="AHR36" s="113"/>
      <c r="AHS36" s="113"/>
      <c r="AHT36" s="113"/>
      <c r="AHU36" s="113"/>
      <c r="AHV36" s="113"/>
      <c r="AHW36" s="113"/>
      <c r="AHX36" s="113"/>
      <c r="AHY36" s="113"/>
      <c r="AHZ36" s="113"/>
      <c r="AIA36" s="113"/>
      <c r="AIB36" s="113"/>
      <c r="AIC36" s="113"/>
      <c r="AID36" s="113"/>
      <c r="AIE36" s="113"/>
      <c r="AIF36" s="113"/>
      <c r="AIG36" s="113"/>
      <c r="AIH36" s="113"/>
      <c r="AII36" s="113"/>
      <c r="AIJ36" s="113"/>
      <c r="AIK36" s="113"/>
      <c r="AIL36" s="113"/>
      <c r="AIM36" s="113"/>
      <c r="AIN36" s="113"/>
      <c r="AIO36" s="113"/>
      <c r="AIP36" s="113"/>
      <c r="AIQ36" s="113"/>
      <c r="AIR36" s="113"/>
      <c r="AIS36" s="113"/>
      <c r="AIT36" s="113"/>
      <c r="AIU36" s="113"/>
      <c r="AIV36" s="113"/>
      <c r="AIW36" s="113"/>
      <c r="AIX36" s="113"/>
      <c r="AIY36" s="113"/>
      <c r="AIZ36" s="113"/>
      <c r="AJA36" s="113"/>
      <c r="AJB36" s="113"/>
      <c r="AJC36" s="113"/>
      <c r="AJD36" s="113"/>
      <c r="AJE36" s="113"/>
      <c r="AJF36" s="113"/>
      <c r="AJG36" s="113"/>
      <c r="AJH36" s="113"/>
      <c r="AJI36" s="113"/>
      <c r="AJJ36" s="113"/>
      <c r="AJK36" s="113"/>
      <c r="AJL36" s="113"/>
      <c r="AJM36" s="113"/>
      <c r="AJN36" s="113"/>
      <c r="AJO36" s="113"/>
      <c r="AJP36" s="113"/>
      <c r="AJQ36" s="113"/>
      <c r="AJR36" s="113"/>
      <c r="AJS36" s="113"/>
      <c r="AJT36" s="113"/>
      <c r="AJU36" s="113"/>
      <c r="AJV36" s="113"/>
      <c r="AJW36" s="113"/>
      <c r="AJX36" s="113"/>
      <c r="AJY36" s="113"/>
      <c r="AJZ36" s="113"/>
      <c r="AKA36" s="113"/>
      <c r="AKB36" s="113"/>
      <c r="AKC36" s="113"/>
      <c r="AKD36" s="113"/>
      <c r="AKE36" s="113"/>
      <c r="AKF36" s="113"/>
      <c r="AKG36" s="113"/>
      <c r="AKH36" s="113"/>
      <c r="AKI36" s="113"/>
      <c r="AKJ36" s="113"/>
      <c r="AKK36" s="113"/>
      <c r="AKL36" s="113"/>
      <c r="AKM36" s="113"/>
      <c r="AKN36" s="113"/>
      <c r="AKO36" s="113"/>
      <c r="AKP36" s="113"/>
      <c r="AKQ36" s="113"/>
      <c r="AKR36" s="113"/>
      <c r="AKS36" s="113"/>
      <c r="AKT36" s="113"/>
      <c r="AKU36" s="113"/>
      <c r="AKV36" s="113"/>
      <c r="AKW36" s="113"/>
      <c r="AKX36" s="113"/>
      <c r="AKY36" s="113"/>
      <c r="AKZ36" s="113"/>
      <c r="ALA36" s="113"/>
      <c r="ALB36" s="113"/>
      <c r="ALC36" s="113"/>
      <c r="ALD36" s="113"/>
      <c r="ALE36" s="113"/>
      <c r="ALF36" s="113"/>
      <c r="ALG36" s="113"/>
      <c r="ALH36" s="113"/>
      <c r="ALI36" s="113"/>
      <c r="ALJ36" s="113"/>
      <c r="ALK36" s="113"/>
      <c r="ALL36" s="113"/>
      <c r="ALM36" s="113"/>
      <c r="ALN36" s="113"/>
      <c r="ALO36" s="113"/>
      <c r="ALP36" s="113"/>
      <c r="ALQ36" s="113"/>
      <c r="ALR36" s="113"/>
      <c r="ALS36" s="113"/>
      <c r="ALT36" s="113"/>
      <c r="ALU36" s="113"/>
      <c r="ALV36" s="113"/>
      <c r="ALW36" s="113"/>
      <c r="ALX36" s="113"/>
      <c r="ALY36" s="113"/>
      <c r="ALZ36" s="113"/>
      <c r="AMA36" s="113"/>
      <c r="AMB36" s="113"/>
      <c r="AMC36" s="113"/>
      <c r="AMD36" s="113"/>
      <c r="AME36" s="113"/>
      <c r="AMF36" s="113"/>
      <c r="AMG36" s="113"/>
      <c r="AMH36" s="113"/>
      <c r="AMI36" s="113"/>
      <c r="AMJ36" s="113"/>
      <c r="AMK36" s="113"/>
      <c r="AML36" s="113"/>
      <c r="AMM36" s="113"/>
      <c r="AMN36" s="113"/>
      <c r="AMO36" s="113"/>
      <c r="AMP36" s="113"/>
      <c r="AMQ36" s="113"/>
      <c r="AMR36" s="113"/>
      <c r="AMS36" s="113"/>
      <c r="AMT36" s="113"/>
      <c r="AMU36" s="113"/>
      <c r="AMV36" s="113"/>
      <c r="AMW36" s="113"/>
      <c r="AMX36" s="113"/>
      <c r="AMY36" s="113"/>
      <c r="AMZ36" s="113"/>
      <c r="ANA36" s="113"/>
      <c r="ANB36" s="113"/>
      <c r="ANC36" s="113"/>
      <c r="AND36" s="113"/>
      <c r="ANE36" s="113"/>
      <c r="ANF36" s="113"/>
      <c r="ANG36" s="113"/>
      <c r="ANH36" s="113"/>
      <c r="ANI36" s="113"/>
      <c r="ANJ36" s="113"/>
      <c r="ANK36" s="113"/>
      <c r="ANL36" s="113"/>
      <c r="ANM36" s="113"/>
      <c r="ANN36" s="113"/>
      <c r="ANO36" s="113"/>
      <c r="ANP36" s="113"/>
      <c r="ANQ36" s="113"/>
      <c r="ANR36" s="113"/>
      <c r="ANS36" s="113"/>
      <c r="ANT36" s="113"/>
      <c r="ANU36" s="113"/>
      <c r="ANV36" s="113"/>
      <c r="ANW36" s="113"/>
      <c r="ANX36" s="113"/>
      <c r="ANY36" s="113"/>
      <c r="ANZ36" s="113"/>
      <c r="AOA36" s="113"/>
      <c r="AOB36" s="113"/>
      <c r="AOC36" s="113"/>
      <c r="AOD36" s="113"/>
      <c r="AOE36" s="113"/>
      <c r="AOF36" s="113"/>
      <c r="AOG36" s="113"/>
      <c r="AOH36" s="113"/>
      <c r="AOI36" s="113"/>
      <c r="AOJ36" s="113"/>
      <c r="AOK36" s="113"/>
      <c r="AOL36" s="113"/>
      <c r="AOM36" s="113"/>
      <c r="AON36" s="113"/>
      <c r="AOO36" s="113"/>
      <c r="AOP36" s="113"/>
      <c r="AOQ36" s="113"/>
      <c r="AOR36" s="113"/>
      <c r="AOS36" s="113"/>
      <c r="AOT36" s="113"/>
      <c r="AOU36" s="113"/>
      <c r="AOV36" s="113"/>
      <c r="AOW36" s="113"/>
      <c r="AOX36" s="113"/>
      <c r="AOY36" s="113"/>
      <c r="AOZ36" s="113"/>
      <c r="APA36" s="113"/>
      <c r="APB36" s="113"/>
      <c r="APC36" s="113"/>
      <c r="APD36" s="113"/>
      <c r="APE36" s="113"/>
      <c r="APF36" s="113"/>
      <c r="APG36" s="113"/>
      <c r="APH36" s="113"/>
      <c r="API36" s="113"/>
      <c r="APJ36" s="113"/>
      <c r="APK36" s="113"/>
      <c r="APL36" s="113"/>
      <c r="APM36" s="113"/>
      <c r="APN36" s="113"/>
      <c r="APO36" s="113"/>
      <c r="APP36" s="113"/>
      <c r="APQ36" s="113"/>
      <c r="APR36" s="113"/>
      <c r="APS36" s="113"/>
      <c r="APT36" s="113"/>
      <c r="APU36" s="113"/>
      <c r="APV36" s="113"/>
      <c r="APW36" s="113"/>
      <c r="APX36" s="113"/>
      <c r="APY36" s="113"/>
      <c r="APZ36" s="113"/>
      <c r="AQA36" s="113"/>
      <c r="AQB36" s="113"/>
      <c r="AQC36" s="113"/>
      <c r="AQD36" s="113"/>
      <c r="AQE36" s="113"/>
      <c r="AQF36" s="113"/>
      <c r="AQG36" s="113"/>
      <c r="AQH36" s="113"/>
      <c r="AQI36" s="113"/>
      <c r="AQJ36" s="113"/>
      <c r="AQK36" s="113"/>
      <c r="AQL36" s="113"/>
      <c r="AQM36" s="113"/>
      <c r="AQN36" s="113"/>
      <c r="AQO36" s="113"/>
      <c r="AQP36" s="113"/>
      <c r="AQQ36" s="113"/>
      <c r="AQR36" s="113"/>
      <c r="AQS36" s="113"/>
      <c r="AQT36" s="113"/>
      <c r="AQU36" s="113"/>
      <c r="AQV36" s="113"/>
      <c r="AQW36" s="113"/>
      <c r="AQX36" s="113"/>
      <c r="AQY36" s="113"/>
      <c r="AQZ36" s="113"/>
      <c r="ARA36" s="113"/>
      <c r="ARB36" s="113"/>
      <c r="ARC36" s="113"/>
      <c r="ARD36" s="113"/>
      <c r="ARE36" s="113"/>
      <c r="ARF36" s="113"/>
      <c r="ARG36" s="113"/>
      <c r="ARH36" s="113"/>
      <c r="ARI36" s="113"/>
      <c r="ARJ36" s="113"/>
      <c r="ARK36" s="113"/>
      <c r="ARL36" s="113"/>
      <c r="ARM36" s="113"/>
      <c r="ARN36" s="113"/>
      <c r="ARO36" s="113"/>
      <c r="ARP36" s="113"/>
      <c r="ARQ36" s="113"/>
      <c r="ARR36" s="113"/>
      <c r="ARS36" s="113"/>
      <c r="ART36" s="113"/>
      <c r="ARU36" s="113"/>
      <c r="ARV36" s="113"/>
      <c r="ARW36" s="113"/>
      <c r="ARX36" s="113"/>
      <c r="ARY36" s="113"/>
      <c r="ARZ36" s="113"/>
      <c r="ASA36" s="113"/>
      <c r="ASB36" s="113"/>
      <c r="ASC36" s="113"/>
      <c r="ASD36" s="113"/>
      <c r="ASE36" s="113"/>
      <c r="ASF36" s="113"/>
      <c r="ASG36" s="113"/>
      <c r="ASH36" s="113"/>
      <c r="ASI36" s="113"/>
      <c r="ASJ36" s="113"/>
      <c r="ASK36" s="113"/>
      <c r="ASL36" s="113"/>
      <c r="ASM36" s="113"/>
      <c r="ASN36" s="113"/>
      <c r="ASO36" s="113"/>
      <c r="ASP36" s="113"/>
      <c r="ASQ36" s="113"/>
      <c r="ASR36" s="113"/>
      <c r="ASS36" s="113"/>
      <c r="AST36" s="113"/>
      <c r="ASU36" s="113"/>
      <c r="ASV36" s="113"/>
      <c r="ASW36" s="113"/>
      <c r="ASX36" s="113"/>
      <c r="ASY36" s="113"/>
      <c r="ASZ36" s="113"/>
      <c r="ATA36" s="113"/>
      <c r="ATB36" s="113"/>
      <c r="ATC36" s="113"/>
      <c r="ATD36" s="113"/>
      <c r="ATE36" s="113"/>
      <c r="ATF36" s="113"/>
      <c r="ATG36" s="113"/>
      <c r="ATH36" s="113"/>
      <c r="ATI36" s="113"/>
      <c r="ATJ36" s="113"/>
      <c r="ATK36" s="113"/>
      <c r="ATL36" s="113"/>
      <c r="ATM36" s="113"/>
      <c r="ATN36" s="113"/>
      <c r="ATO36" s="113"/>
      <c r="ATP36" s="113"/>
      <c r="ATQ36" s="113"/>
      <c r="ATR36" s="113"/>
      <c r="ATS36" s="113"/>
      <c r="ATT36" s="113"/>
      <c r="ATU36" s="113"/>
      <c r="ATV36" s="113"/>
      <c r="ATW36" s="113"/>
      <c r="ATX36" s="113"/>
      <c r="ATY36" s="113"/>
      <c r="ATZ36" s="113"/>
      <c r="AUA36" s="113"/>
      <c r="AUB36" s="113"/>
      <c r="AUC36" s="113"/>
      <c r="AUD36" s="113"/>
      <c r="AUE36" s="113"/>
      <c r="AUF36" s="113"/>
      <c r="AUG36" s="113"/>
      <c r="AUH36" s="113"/>
      <c r="AUI36" s="113"/>
      <c r="AUJ36" s="113"/>
      <c r="AUK36" s="113"/>
      <c r="AUL36" s="113"/>
      <c r="AUM36" s="113"/>
      <c r="AUN36" s="113"/>
      <c r="AUO36" s="113"/>
      <c r="AUP36" s="113"/>
      <c r="AUQ36" s="113"/>
      <c r="AUR36" s="113"/>
      <c r="AUS36" s="113"/>
      <c r="AUT36" s="113"/>
      <c r="AUU36" s="113"/>
      <c r="AUV36" s="113"/>
      <c r="AUW36" s="113"/>
      <c r="AUX36" s="113"/>
      <c r="AUY36" s="113"/>
      <c r="AUZ36" s="113"/>
      <c r="AVA36" s="113"/>
      <c r="AVB36" s="113"/>
      <c r="AVC36" s="113"/>
      <c r="AVD36" s="113"/>
      <c r="AVE36" s="113"/>
      <c r="AVF36" s="113"/>
      <c r="AVG36" s="113"/>
      <c r="AVH36" s="113"/>
      <c r="AVI36" s="113"/>
      <c r="AVJ36" s="113"/>
      <c r="AVK36" s="113"/>
      <c r="AVL36" s="113"/>
      <c r="AVM36" s="113"/>
      <c r="AVN36" s="113"/>
      <c r="AVO36" s="113"/>
      <c r="AVP36" s="113"/>
      <c r="AVQ36" s="113"/>
      <c r="AVR36" s="113"/>
      <c r="AVS36" s="113"/>
      <c r="AVT36" s="113"/>
      <c r="AVU36" s="113"/>
      <c r="AVV36" s="113"/>
      <c r="AVW36" s="113"/>
      <c r="AVX36" s="113"/>
      <c r="AVY36" s="113"/>
      <c r="AVZ36" s="113"/>
      <c r="AWA36" s="113"/>
      <c r="AWB36" s="113"/>
      <c r="AWC36" s="113"/>
      <c r="AWD36" s="113"/>
      <c r="AWE36" s="113"/>
      <c r="AWF36" s="113"/>
      <c r="AWG36" s="113"/>
      <c r="AWH36" s="113"/>
      <c r="AWI36" s="113"/>
      <c r="AWJ36" s="113"/>
      <c r="AWK36" s="113"/>
      <c r="AWL36" s="113"/>
      <c r="AWM36" s="113"/>
      <c r="AWN36" s="113"/>
      <c r="AWO36" s="113"/>
      <c r="AWP36" s="113"/>
      <c r="AWQ36" s="113"/>
      <c r="AWR36" s="113"/>
      <c r="AWS36" s="113"/>
      <c r="AWT36" s="113"/>
      <c r="AWU36" s="113"/>
      <c r="AWV36" s="113"/>
      <c r="AWW36" s="113"/>
      <c r="AWX36" s="113"/>
      <c r="AWY36" s="113"/>
      <c r="AWZ36" s="113"/>
      <c r="AXA36" s="113"/>
      <c r="AXB36" s="113"/>
      <c r="AXC36" s="113"/>
      <c r="AXD36" s="113"/>
      <c r="AXE36" s="113"/>
      <c r="AXF36" s="113"/>
      <c r="AXG36" s="113"/>
      <c r="AXH36" s="113"/>
      <c r="AXI36" s="113"/>
      <c r="AXJ36" s="113"/>
      <c r="AXK36" s="113"/>
      <c r="AXL36" s="113"/>
      <c r="AXM36" s="113"/>
      <c r="AXN36" s="113"/>
      <c r="AXO36" s="113"/>
      <c r="AXP36" s="113"/>
      <c r="AXQ36" s="113"/>
      <c r="AXR36" s="113"/>
      <c r="AXS36" s="113"/>
      <c r="AXT36" s="113"/>
      <c r="AXU36" s="113"/>
      <c r="AXV36" s="113"/>
      <c r="AXW36" s="113"/>
      <c r="AXX36" s="113"/>
      <c r="AXY36" s="113"/>
      <c r="AXZ36" s="113"/>
      <c r="AYA36" s="113"/>
      <c r="AYB36" s="113"/>
      <c r="AYC36" s="113"/>
      <c r="AYD36" s="113"/>
      <c r="AYE36" s="113"/>
      <c r="AYF36" s="113"/>
      <c r="AYG36" s="113"/>
      <c r="AYH36" s="113"/>
      <c r="AYI36" s="113"/>
      <c r="AYJ36" s="113"/>
      <c r="AYK36" s="113"/>
      <c r="AYL36" s="113"/>
      <c r="AYM36" s="113"/>
      <c r="AYN36" s="113"/>
      <c r="AYO36" s="113"/>
      <c r="AYP36" s="113"/>
      <c r="AYQ36" s="113"/>
      <c r="AYR36" s="113"/>
      <c r="AYS36" s="113"/>
      <c r="AYT36" s="113"/>
      <c r="AYU36" s="113"/>
      <c r="AYV36" s="113"/>
      <c r="AYW36" s="113"/>
      <c r="AYX36" s="113"/>
      <c r="AYY36" s="113"/>
      <c r="AYZ36" s="113"/>
      <c r="AZA36" s="113"/>
      <c r="AZB36" s="113"/>
      <c r="AZC36" s="113"/>
      <c r="AZD36" s="113"/>
      <c r="AZE36" s="113"/>
      <c r="AZF36" s="113"/>
      <c r="AZG36" s="113"/>
      <c r="AZH36" s="113"/>
      <c r="AZI36" s="113"/>
      <c r="AZJ36" s="113"/>
      <c r="AZK36" s="113"/>
      <c r="AZL36" s="113"/>
      <c r="AZM36" s="113"/>
      <c r="AZN36" s="113"/>
      <c r="AZO36" s="113"/>
      <c r="AZP36" s="113"/>
      <c r="AZQ36" s="113"/>
      <c r="AZR36" s="113"/>
      <c r="AZS36" s="113"/>
      <c r="AZT36" s="113"/>
      <c r="AZU36" s="113"/>
      <c r="AZV36" s="113"/>
      <c r="AZW36" s="113"/>
      <c r="AZX36" s="113"/>
      <c r="AZY36" s="113"/>
      <c r="AZZ36" s="113"/>
      <c r="BAA36" s="113"/>
      <c r="BAB36" s="113"/>
      <c r="BAC36" s="113"/>
      <c r="BAD36" s="113"/>
      <c r="BAE36" s="113"/>
      <c r="BAF36" s="113"/>
      <c r="BAG36" s="113"/>
      <c r="BAH36" s="113"/>
      <c r="BAI36" s="113"/>
      <c r="BAJ36" s="113"/>
      <c r="BAK36" s="113"/>
      <c r="BAL36" s="113"/>
      <c r="BAM36" s="113"/>
      <c r="BAN36" s="113"/>
      <c r="BAO36" s="113"/>
      <c r="BAP36" s="113"/>
      <c r="BAQ36" s="113"/>
      <c r="BAR36" s="113"/>
      <c r="BAS36" s="113"/>
      <c r="BAT36" s="113"/>
      <c r="BAU36" s="113"/>
      <c r="BAV36" s="113"/>
      <c r="BAW36" s="113"/>
      <c r="BAX36" s="113"/>
      <c r="BAY36" s="113"/>
      <c r="BAZ36" s="113"/>
      <c r="BBA36" s="113"/>
      <c r="BBB36" s="113"/>
      <c r="BBC36" s="113"/>
      <c r="BBD36" s="113"/>
      <c r="BBE36" s="113"/>
      <c r="BBF36" s="113"/>
      <c r="BBG36" s="113"/>
      <c r="BBH36" s="113"/>
      <c r="BBI36" s="113"/>
      <c r="BBJ36" s="113"/>
      <c r="BBK36" s="113"/>
      <c r="BBL36" s="113"/>
      <c r="BBM36" s="113"/>
      <c r="BBN36" s="113"/>
      <c r="BBO36" s="113"/>
      <c r="BBP36" s="113"/>
      <c r="BBQ36" s="113"/>
      <c r="BBR36" s="113"/>
      <c r="BBS36" s="113"/>
      <c r="BBT36" s="113"/>
      <c r="BBU36" s="113"/>
      <c r="BBV36" s="113"/>
      <c r="BBW36" s="113"/>
      <c r="BBX36" s="113"/>
      <c r="BBY36" s="113"/>
      <c r="BBZ36" s="113"/>
      <c r="BCA36" s="113"/>
      <c r="BCB36" s="113"/>
      <c r="BCC36" s="113"/>
      <c r="BCD36" s="113"/>
      <c r="BCE36" s="113"/>
      <c r="BCF36" s="113"/>
      <c r="BCG36" s="113"/>
      <c r="BCH36" s="113"/>
      <c r="BCI36" s="113"/>
      <c r="BCJ36" s="113"/>
      <c r="BCK36" s="113"/>
      <c r="BCL36" s="113"/>
      <c r="BCM36" s="113"/>
      <c r="BCN36" s="113"/>
      <c r="BCO36" s="113"/>
      <c r="BCP36" s="113"/>
      <c r="BCQ36" s="113"/>
      <c r="BCR36" s="113"/>
      <c r="BCS36" s="113"/>
      <c r="BCT36" s="113"/>
      <c r="BCU36" s="113"/>
      <c r="BCV36" s="113"/>
      <c r="BCW36" s="113"/>
      <c r="BCX36" s="113"/>
      <c r="BCY36" s="113"/>
      <c r="BCZ36" s="113"/>
      <c r="BDA36" s="113"/>
      <c r="BDB36" s="113"/>
      <c r="BDC36" s="113"/>
      <c r="BDD36" s="113"/>
      <c r="BDE36" s="113"/>
      <c r="BDF36" s="113"/>
      <c r="BDG36" s="113"/>
      <c r="BDH36" s="113"/>
      <c r="BDI36" s="113"/>
      <c r="BDJ36" s="113"/>
      <c r="BDK36" s="113"/>
      <c r="BDL36" s="113"/>
      <c r="BDM36" s="113"/>
      <c r="BDN36" s="113"/>
      <c r="BDO36" s="113"/>
      <c r="BDP36" s="113"/>
      <c r="BDQ36" s="113"/>
      <c r="BDR36" s="113"/>
      <c r="BDS36" s="113"/>
      <c r="BDT36" s="113"/>
      <c r="BDU36" s="113"/>
      <c r="BDV36" s="113"/>
      <c r="BDW36" s="113"/>
      <c r="BDX36" s="113"/>
      <c r="BDY36" s="113"/>
      <c r="BDZ36" s="113"/>
      <c r="BEA36" s="113"/>
      <c r="BEB36" s="113"/>
      <c r="BEC36" s="113"/>
      <c r="BED36" s="113"/>
      <c r="BEE36" s="113"/>
      <c r="BEF36" s="113"/>
      <c r="BEG36" s="113"/>
      <c r="BEH36" s="113"/>
      <c r="BEI36" s="113"/>
      <c r="BEJ36" s="113"/>
      <c r="BEK36" s="113"/>
      <c r="BEL36" s="113"/>
      <c r="BEM36" s="113"/>
      <c r="BEN36" s="113"/>
      <c r="BEO36" s="113"/>
      <c r="BEP36" s="113"/>
      <c r="BEQ36" s="113"/>
      <c r="BER36" s="113"/>
      <c r="BES36" s="113"/>
      <c r="BET36" s="113"/>
      <c r="BEU36" s="113"/>
      <c r="BEV36" s="113"/>
      <c r="BEW36" s="113"/>
      <c r="BEX36" s="113"/>
      <c r="BEY36" s="113"/>
      <c r="BEZ36" s="113"/>
      <c r="BFA36" s="113"/>
      <c r="BFB36" s="113"/>
      <c r="BFC36" s="113"/>
      <c r="BFD36" s="113"/>
      <c r="BFE36" s="113"/>
      <c r="BFF36" s="113"/>
      <c r="BFG36" s="113"/>
      <c r="BFH36" s="113"/>
      <c r="BFI36" s="113"/>
      <c r="BFJ36" s="113"/>
      <c r="BFK36" s="113"/>
      <c r="BFL36" s="113"/>
      <c r="BFM36" s="113"/>
      <c r="BFN36" s="113"/>
      <c r="BFO36" s="113"/>
      <c r="BFP36" s="113"/>
      <c r="BFQ36" s="113"/>
      <c r="BFR36" s="113"/>
      <c r="BFS36" s="113"/>
      <c r="BFT36" s="113"/>
      <c r="BFU36" s="113"/>
      <c r="BFV36" s="113"/>
      <c r="BFW36" s="113"/>
      <c r="BFX36" s="113"/>
      <c r="BFY36" s="113"/>
      <c r="BFZ36" s="113"/>
      <c r="BGA36" s="113"/>
      <c r="BGB36" s="113"/>
      <c r="BGC36" s="113"/>
      <c r="BGD36" s="113"/>
      <c r="BGE36" s="113"/>
      <c r="BGF36" s="113"/>
      <c r="BGG36" s="113"/>
      <c r="BGH36" s="113"/>
      <c r="BGI36" s="113"/>
      <c r="BGJ36" s="113"/>
      <c r="BGK36" s="113"/>
      <c r="BGL36" s="113"/>
      <c r="BGM36" s="113"/>
      <c r="BGN36" s="113"/>
      <c r="BGO36" s="113"/>
      <c r="BGP36" s="113"/>
      <c r="BGQ36" s="113"/>
      <c r="BGR36" s="113"/>
      <c r="BGS36" s="113"/>
      <c r="BGT36" s="113"/>
      <c r="BGU36" s="113"/>
      <c r="BGV36" s="113"/>
      <c r="BGW36" s="113"/>
      <c r="BGX36" s="113"/>
      <c r="BGY36" s="113"/>
      <c r="BGZ36" s="113"/>
      <c r="BHA36" s="113"/>
      <c r="BHB36" s="113"/>
      <c r="BHC36" s="113"/>
      <c r="BHD36" s="113"/>
      <c r="BHE36" s="113"/>
      <c r="BHF36" s="113"/>
      <c r="BHG36" s="113"/>
      <c r="BHH36" s="113"/>
      <c r="BHI36" s="113"/>
      <c r="BHJ36" s="113"/>
      <c r="BHK36" s="113"/>
      <c r="BHL36" s="113"/>
      <c r="BHM36" s="113"/>
      <c r="BHN36" s="113"/>
      <c r="BHO36" s="113"/>
      <c r="BHP36" s="113"/>
      <c r="BHQ36" s="113"/>
      <c r="BHR36" s="113"/>
      <c r="BHS36" s="113"/>
      <c r="BHT36" s="113"/>
      <c r="BHU36" s="113"/>
      <c r="BHV36" s="113"/>
      <c r="BHW36" s="113"/>
      <c r="BHX36" s="113"/>
      <c r="BHY36" s="113"/>
      <c r="BHZ36" s="113"/>
      <c r="BIA36" s="113"/>
      <c r="BIB36" s="113"/>
      <c r="BIC36" s="113"/>
      <c r="BID36" s="113"/>
      <c r="BIE36" s="113"/>
      <c r="BIF36" s="113"/>
      <c r="BIG36" s="113"/>
      <c r="BIH36" s="113"/>
      <c r="BII36" s="113"/>
      <c r="BIJ36" s="113"/>
      <c r="BIK36" s="113"/>
      <c r="BIL36" s="113"/>
      <c r="BIM36" s="113"/>
      <c r="BIN36" s="113"/>
      <c r="BIO36" s="113"/>
      <c r="BIP36" s="113"/>
      <c r="BIQ36" s="113"/>
      <c r="BIR36" s="113"/>
      <c r="BIS36" s="113"/>
      <c r="BIT36" s="113"/>
      <c r="BIU36" s="113"/>
      <c r="BIV36" s="113"/>
      <c r="BIW36" s="113"/>
      <c r="BIX36" s="113"/>
      <c r="BIY36" s="113"/>
      <c r="BIZ36" s="113"/>
      <c r="BJA36" s="113"/>
      <c r="BJB36" s="113"/>
      <c r="BJC36" s="113"/>
      <c r="BJD36" s="113"/>
      <c r="BJE36" s="113"/>
      <c r="BJF36" s="113"/>
      <c r="BJG36" s="113"/>
      <c r="BJH36" s="113"/>
      <c r="BJI36" s="113"/>
      <c r="BJJ36" s="113"/>
      <c r="BJK36" s="113"/>
      <c r="BJL36" s="113"/>
      <c r="BJM36" s="113"/>
      <c r="BJN36" s="113"/>
      <c r="BJO36" s="113"/>
      <c r="BJP36" s="113"/>
      <c r="BJQ36" s="113"/>
      <c r="BJR36" s="113"/>
      <c r="BJS36" s="113"/>
      <c r="BJT36" s="113"/>
      <c r="BJU36" s="113"/>
      <c r="BJV36" s="113"/>
      <c r="BJW36" s="113"/>
      <c r="BJX36" s="113"/>
      <c r="BJY36" s="113"/>
      <c r="BJZ36" s="113"/>
      <c r="BKA36" s="113"/>
      <c r="BKB36" s="113"/>
      <c r="BKC36" s="113"/>
      <c r="BKD36" s="113"/>
      <c r="BKE36" s="113"/>
      <c r="BKF36" s="113"/>
      <c r="BKG36" s="113"/>
      <c r="BKH36" s="113"/>
      <c r="BKI36" s="113"/>
      <c r="BKJ36" s="113"/>
      <c r="BKK36" s="113"/>
      <c r="BKL36" s="113"/>
      <c r="BKM36" s="113"/>
      <c r="BKN36" s="113"/>
      <c r="BKO36" s="113"/>
      <c r="BKP36" s="113"/>
      <c r="BKQ36" s="113"/>
      <c r="BKR36" s="113"/>
      <c r="BKS36" s="113"/>
      <c r="BKT36" s="113"/>
      <c r="BKU36" s="113"/>
      <c r="BKV36" s="113"/>
      <c r="BKW36" s="113"/>
      <c r="BKX36" s="113"/>
      <c r="BKY36" s="113"/>
      <c r="BKZ36" s="113"/>
      <c r="BLA36" s="113"/>
      <c r="BLB36" s="113"/>
      <c r="BLC36" s="113"/>
      <c r="BLD36" s="113"/>
      <c r="BLE36" s="113"/>
      <c r="BLF36" s="113"/>
      <c r="BLG36" s="113"/>
      <c r="BLH36" s="113"/>
      <c r="BLI36" s="113"/>
      <c r="BLJ36" s="113"/>
      <c r="BLK36" s="113"/>
      <c r="BLL36" s="113"/>
      <c r="BLM36" s="113"/>
      <c r="BLN36" s="113"/>
      <c r="BLO36" s="113"/>
      <c r="BLP36" s="114"/>
    </row>
    <row r="37" spans="1:1680" s="115" customFormat="1" ht="42" customHeight="1">
      <c r="A37" s="380"/>
      <c r="B37" s="382"/>
      <c r="C37" s="385"/>
      <c r="D37" s="111" t="s">
        <v>37</v>
      </c>
      <c r="E37" s="117">
        <v>0</v>
      </c>
      <c r="F37" s="117">
        <v>0</v>
      </c>
      <c r="G37" s="108">
        <v>0</v>
      </c>
      <c r="H37" s="389"/>
      <c r="I37" s="369"/>
      <c r="J37" s="377"/>
      <c r="K37" s="374"/>
      <c r="L37" s="400"/>
      <c r="M37" s="396"/>
      <c r="N37" s="396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  <c r="IW37" s="113"/>
      <c r="IX37" s="113"/>
      <c r="IY37" s="113"/>
      <c r="IZ37" s="113"/>
      <c r="JA37" s="113"/>
      <c r="JB37" s="113"/>
      <c r="JC37" s="113"/>
      <c r="JD37" s="113"/>
      <c r="JE37" s="113"/>
      <c r="JF37" s="113"/>
      <c r="JG37" s="113"/>
      <c r="JH37" s="113"/>
      <c r="JI37" s="113"/>
      <c r="JJ37" s="113"/>
      <c r="JK37" s="113"/>
      <c r="JL37" s="113"/>
      <c r="JM37" s="113"/>
      <c r="JN37" s="113"/>
      <c r="JO37" s="113"/>
      <c r="JP37" s="113"/>
      <c r="JQ37" s="113"/>
      <c r="JR37" s="113"/>
      <c r="JS37" s="113"/>
      <c r="JT37" s="113"/>
      <c r="JU37" s="113"/>
      <c r="JV37" s="113"/>
      <c r="JW37" s="113"/>
      <c r="JX37" s="113"/>
      <c r="JY37" s="113"/>
      <c r="JZ37" s="113"/>
      <c r="KA37" s="113"/>
      <c r="KB37" s="113"/>
      <c r="KC37" s="113"/>
      <c r="KD37" s="113"/>
      <c r="KE37" s="113"/>
      <c r="KF37" s="113"/>
      <c r="KG37" s="113"/>
      <c r="KH37" s="113"/>
      <c r="KI37" s="113"/>
      <c r="KJ37" s="113"/>
      <c r="KK37" s="113"/>
      <c r="KL37" s="113"/>
      <c r="KM37" s="113"/>
      <c r="KN37" s="113"/>
      <c r="KO37" s="113"/>
      <c r="KP37" s="113"/>
      <c r="KQ37" s="113"/>
      <c r="KR37" s="113"/>
      <c r="KS37" s="113"/>
      <c r="KT37" s="113"/>
      <c r="KU37" s="113"/>
      <c r="KV37" s="113"/>
      <c r="KW37" s="113"/>
      <c r="KX37" s="113"/>
      <c r="KY37" s="113"/>
      <c r="KZ37" s="113"/>
      <c r="LA37" s="113"/>
      <c r="LB37" s="113"/>
      <c r="LC37" s="113"/>
      <c r="LD37" s="113"/>
      <c r="LE37" s="113"/>
      <c r="LF37" s="113"/>
      <c r="LG37" s="113"/>
      <c r="LH37" s="113"/>
      <c r="LI37" s="113"/>
      <c r="LJ37" s="113"/>
      <c r="LK37" s="113"/>
      <c r="LL37" s="113"/>
      <c r="LM37" s="113"/>
      <c r="LN37" s="113"/>
      <c r="LO37" s="113"/>
      <c r="LP37" s="113"/>
      <c r="LQ37" s="113"/>
      <c r="LR37" s="113"/>
      <c r="LS37" s="113"/>
      <c r="LT37" s="113"/>
      <c r="LU37" s="113"/>
      <c r="LV37" s="113"/>
      <c r="LW37" s="113"/>
      <c r="LX37" s="113"/>
      <c r="LY37" s="113"/>
      <c r="LZ37" s="113"/>
      <c r="MA37" s="113"/>
      <c r="MB37" s="113"/>
      <c r="MC37" s="113"/>
      <c r="MD37" s="113"/>
      <c r="ME37" s="113"/>
      <c r="MF37" s="113"/>
      <c r="MG37" s="113"/>
      <c r="MH37" s="113"/>
      <c r="MI37" s="113"/>
      <c r="MJ37" s="113"/>
      <c r="MK37" s="113"/>
      <c r="ML37" s="113"/>
      <c r="MM37" s="113"/>
      <c r="MN37" s="113"/>
      <c r="MO37" s="113"/>
      <c r="MP37" s="113"/>
      <c r="MQ37" s="113"/>
      <c r="MR37" s="113"/>
      <c r="MS37" s="113"/>
      <c r="MT37" s="113"/>
      <c r="MU37" s="113"/>
      <c r="MV37" s="113"/>
      <c r="MW37" s="113"/>
      <c r="MX37" s="113"/>
      <c r="MY37" s="113"/>
      <c r="MZ37" s="113"/>
      <c r="NA37" s="113"/>
      <c r="NB37" s="113"/>
      <c r="NC37" s="113"/>
      <c r="ND37" s="113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3"/>
      <c r="NS37" s="113"/>
      <c r="NT37" s="113"/>
      <c r="NU37" s="113"/>
      <c r="NV37" s="113"/>
      <c r="NW37" s="113"/>
      <c r="NX37" s="113"/>
      <c r="NY37" s="113"/>
      <c r="NZ37" s="113"/>
      <c r="OA37" s="113"/>
      <c r="OB37" s="113"/>
      <c r="OC37" s="113"/>
      <c r="OD37" s="113"/>
      <c r="OE37" s="113"/>
      <c r="OF37" s="113"/>
      <c r="OG37" s="113"/>
      <c r="OH37" s="113"/>
      <c r="OI37" s="113"/>
      <c r="OJ37" s="113"/>
      <c r="OK37" s="113"/>
      <c r="OL37" s="113"/>
      <c r="OM37" s="113"/>
      <c r="ON37" s="113"/>
      <c r="OO37" s="113"/>
      <c r="OP37" s="113"/>
      <c r="OQ37" s="113"/>
      <c r="OR37" s="113"/>
      <c r="OS37" s="113"/>
      <c r="OT37" s="113"/>
      <c r="OU37" s="113"/>
      <c r="OV37" s="113"/>
      <c r="OW37" s="113"/>
      <c r="OX37" s="113"/>
      <c r="OY37" s="113"/>
      <c r="OZ37" s="113"/>
      <c r="PA37" s="113"/>
      <c r="PB37" s="113"/>
      <c r="PC37" s="113"/>
      <c r="PD37" s="113"/>
      <c r="PE37" s="113"/>
      <c r="PF37" s="113"/>
      <c r="PG37" s="113"/>
      <c r="PH37" s="113"/>
      <c r="PI37" s="113"/>
      <c r="PJ37" s="113"/>
      <c r="PK37" s="113"/>
      <c r="PL37" s="113"/>
      <c r="PM37" s="113"/>
      <c r="PN37" s="113"/>
      <c r="PO37" s="113"/>
      <c r="PP37" s="113"/>
      <c r="PQ37" s="113"/>
      <c r="PR37" s="113"/>
      <c r="PS37" s="113"/>
      <c r="PT37" s="113"/>
      <c r="PU37" s="113"/>
      <c r="PV37" s="113"/>
      <c r="PW37" s="113"/>
      <c r="PX37" s="113"/>
      <c r="PY37" s="113"/>
      <c r="PZ37" s="113"/>
      <c r="QA37" s="113"/>
      <c r="QB37" s="113"/>
      <c r="QC37" s="113"/>
      <c r="QD37" s="113"/>
      <c r="QE37" s="113"/>
      <c r="QF37" s="113"/>
      <c r="QG37" s="113"/>
      <c r="QH37" s="113"/>
      <c r="QI37" s="113"/>
      <c r="QJ37" s="113"/>
      <c r="QK37" s="113"/>
      <c r="QL37" s="113"/>
      <c r="QM37" s="113"/>
      <c r="QN37" s="113"/>
      <c r="QO37" s="113"/>
      <c r="QP37" s="113"/>
      <c r="QQ37" s="113"/>
      <c r="QR37" s="113"/>
      <c r="QS37" s="113"/>
      <c r="QT37" s="113"/>
      <c r="QU37" s="113"/>
      <c r="QV37" s="113"/>
      <c r="QW37" s="113"/>
      <c r="QX37" s="113"/>
      <c r="QY37" s="113"/>
      <c r="QZ37" s="113"/>
      <c r="RA37" s="113"/>
      <c r="RB37" s="113"/>
      <c r="RC37" s="113"/>
      <c r="RD37" s="113"/>
      <c r="RE37" s="113"/>
      <c r="RF37" s="113"/>
      <c r="RG37" s="113"/>
      <c r="RH37" s="113"/>
      <c r="RI37" s="113"/>
      <c r="RJ37" s="113"/>
      <c r="RK37" s="113"/>
      <c r="RL37" s="113"/>
      <c r="RM37" s="113"/>
      <c r="RN37" s="113"/>
      <c r="RO37" s="113"/>
      <c r="RP37" s="113"/>
      <c r="RQ37" s="113"/>
      <c r="RR37" s="113"/>
      <c r="RS37" s="113"/>
      <c r="RT37" s="113"/>
      <c r="RU37" s="113"/>
      <c r="RV37" s="113"/>
      <c r="RW37" s="113"/>
      <c r="RX37" s="113"/>
      <c r="RY37" s="113"/>
      <c r="RZ37" s="113"/>
      <c r="SA37" s="113"/>
      <c r="SB37" s="113"/>
      <c r="SC37" s="113"/>
      <c r="SD37" s="113"/>
      <c r="SE37" s="113"/>
      <c r="SF37" s="113"/>
      <c r="SG37" s="113"/>
      <c r="SH37" s="113"/>
      <c r="SI37" s="113"/>
      <c r="SJ37" s="113"/>
      <c r="SK37" s="113"/>
      <c r="SL37" s="113"/>
      <c r="SM37" s="113"/>
      <c r="SN37" s="113"/>
      <c r="SO37" s="113"/>
      <c r="SP37" s="113"/>
      <c r="SQ37" s="113"/>
      <c r="SR37" s="113"/>
      <c r="SS37" s="113"/>
      <c r="ST37" s="113"/>
      <c r="SU37" s="113"/>
      <c r="SV37" s="113"/>
      <c r="SW37" s="113"/>
      <c r="SX37" s="113"/>
      <c r="SY37" s="113"/>
      <c r="SZ37" s="113"/>
      <c r="TA37" s="113"/>
      <c r="TB37" s="113"/>
      <c r="TC37" s="113"/>
      <c r="TD37" s="113"/>
      <c r="TE37" s="113"/>
      <c r="TF37" s="113"/>
      <c r="TG37" s="113"/>
      <c r="TH37" s="113"/>
      <c r="TI37" s="113"/>
      <c r="TJ37" s="113"/>
      <c r="TK37" s="113"/>
      <c r="TL37" s="113"/>
      <c r="TM37" s="113"/>
      <c r="TN37" s="113"/>
      <c r="TO37" s="113"/>
      <c r="TP37" s="113"/>
      <c r="TQ37" s="113"/>
      <c r="TR37" s="113"/>
      <c r="TS37" s="113"/>
      <c r="TT37" s="113"/>
      <c r="TU37" s="113"/>
      <c r="TV37" s="113"/>
      <c r="TW37" s="113"/>
      <c r="TX37" s="113"/>
      <c r="TY37" s="113"/>
      <c r="TZ37" s="113"/>
      <c r="UA37" s="113"/>
      <c r="UB37" s="113"/>
      <c r="UC37" s="113"/>
      <c r="UD37" s="113"/>
      <c r="UE37" s="113"/>
      <c r="UF37" s="113"/>
      <c r="UG37" s="113"/>
      <c r="UH37" s="113"/>
      <c r="UI37" s="113"/>
      <c r="UJ37" s="113"/>
      <c r="UK37" s="113"/>
      <c r="UL37" s="113"/>
      <c r="UM37" s="113"/>
      <c r="UN37" s="113"/>
      <c r="UO37" s="113"/>
      <c r="UP37" s="113"/>
      <c r="UQ37" s="113"/>
      <c r="UR37" s="113"/>
      <c r="US37" s="113"/>
      <c r="UT37" s="113"/>
      <c r="UU37" s="113"/>
      <c r="UV37" s="113"/>
      <c r="UW37" s="113"/>
      <c r="UX37" s="113"/>
      <c r="UY37" s="113"/>
      <c r="UZ37" s="113"/>
      <c r="VA37" s="113"/>
      <c r="VB37" s="113"/>
      <c r="VC37" s="113"/>
      <c r="VD37" s="113"/>
      <c r="VE37" s="113"/>
      <c r="VF37" s="113"/>
      <c r="VG37" s="113"/>
      <c r="VH37" s="113"/>
      <c r="VI37" s="113"/>
      <c r="VJ37" s="113"/>
      <c r="VK37" s="113"/>
      <c r="VL37" s="113"/>
      <c r="VM37" s="113"/>
      <c r="VN37" s="113"/>
      <c r="VO37" s="113"/>
      <c r="VP37" s="113"/>
      <c r="VQ37" s="113"/>
      <c r="VR37" s="113"/>
      <c r="VS37" s="113"/>
      <c r="VT37" s="113"/>
      <c r="VU37" s="113"/>
      <c r="VV37" s="113"/>
      <c r="VW37" s="113"/>
      <c r="VX37" s="113"/>
      <c r="VY37" s="113"/>
      <c r="VZ37" s="113"/>
      <c r="WA37" s="113"/>
      <c r="WB37" s="113"/>
      <c r="WC37" s="113"/>
      <c r="WD37" s="113"/>
      <c r="WE37" s="113"/>
      <c r="WF37" s="113"/>
      <c r="WG37" s="113"/>
      <c r="WH37" s="113"/>
      <c r="WI37" s="113"/>
      <c r="WJ37" s="113"/>
      <c r="WK37" s="113"/>
      <c r="WL37" s="113"/>
      <c r="WM37" s="113"/>
      <c r="WN37" s="113"/>
      <c r="WO37" s="113"/>
      <c r="WP37" s="113"/>
      <c r="WQ37" s="113"/>
      <c r="WR37" s="113"/>
      <c r="WS37" s="113"/>
      <c r="WT37" s="113"/>
      <c r="WU37" s="113"/>
      <c r="WV37" s="113"/>
      <c r="WW37" s="113"/>
      <c r="WX37" s="113"/>
      <c r="WY37" s="113"/>
      <c r="WZ37" s="113"/>
      <c r="XA37" s="113"/>
      <c r="XB37" s="113"/>
      <c r="XC37" s="113"/>
      <c r="XD37" s="113"/>
      <c r="XE37" s="113"/>
      <c r="XF37" s="113"/>
      <c r="XG37" s="113"/>
      <c r="XH37" s="113"/>
      <c r="XI37" s="113"/>
      <c r="XJ37" s="113"/>
      <c r="XK37" s="113"/>
      <c r="XL37" s="113"/>
      <c r="XM37" s="113"/>
      <c r="XN37" s="113"/>
      <c r="XO37" s="113"/>
      <c r="XP37" s="113"/>
      <c r="XQ37" s="113"/>
      <c r="XR37" s="113"/>
      <c r="XS37" s="113"/>
      <c r="XT37" s="113"/>
      <c r="XU37" s="113"/>
      <c r="XV37" s="113"/>
      <c r="XW37" s="113"/>
      <c r="XX37" s="113"/>
      <c r="XY37" s="113"/>
      <c r="XZ37" s="113"/>
      <c r="YA37" s="113"/>
      <c r="YB37" s="113"/>
      <c r="YC37" s="113"/>
      <c r="YD37" s="113"/>
      <c r="YE37" s="113"/>
      <c r="YF37" s="113"/>
      <c r="YG37" s="113"/>
      <c r="YH37" s="113"/>
      <c r="YI37" s="113"/>
      <c r="YJ37" s="113"/>
      <c r="YK37" s="113"/>
      <c r="YL37" s="113"/>
      <c r="YM37" s="113"/>
      <c r="YN37" s="113"/>
      <c r="YO37" s="113"/>
      <c r="YP37" s="113"/>
      <c r="YQ37" s="113"/>
      <c r="YR37" s="113"/>
      <c r="YS37" s="113"/>
      <c r="YT37" s="113"/>
      <c r="YU37" s="113"/>
      <c r="YV37" s="113"/>
      <c r="YW37" s="113"/>
      <c r="YX37" s="113"/>
      <c r="YY37" s="113"/>
      <c r="YZ37" s="113"/>
      <c r="ZA37" s="113"/>
      <c r="ZB37" s="113"/>
      <c r="ZC37" s="113"/>
      <c r="ZD37" s="113"/>
      <c r="ZE37" s="113"/>
      <c r="ZF37" s="113"/>
      <c r="ZG37" s="113"/>
      <c r="ZH37" s="113"/>
      <c r="ZI37" s="113"/>
      <c r="ZJ37" s="113"/>
      <c r="ZK37" s="113"/>
      <c r="ZL37" s="113"/>
      <c r="ZM37" s="113"/>
      <c r="ZN37" s="113"/>
      <c r="ZO37" s="113"/>
      <c r="ZP37" s="113"/>
      <c r="ZQ37" s="113"/>
      <c r="ZR37" s="113"/>
      <c r="ZS37" s="113"/>
      <c r="ZT37" s="113"/>
      <c r="ZU37" s="113"/>
      <c r="ZV37" s="113"/>
      <c r="ZW37" s="113"/>
      <c r="ZX37" s="113"/>
      <c r="ZY37" s="113"/>
      <c r="ZZ37" s="113"/>
      <c r="AAA37" s="113"/>
      <c r="AAB37" s="113"/>
      <c r="AAC37" s="113"/>
      <c r="AAD37" s="113"/>
      <c r="AAE37" s="113"/>
      <c r="AAF37" s="113"/>
      <c r="AAG37" s="113"/>
      <c r="AAH37" s="113"/>
      <c r="AAI37" s="113"/>
      <c r="AAJ37" s="113"/>
      <c r="AAK37" s="113"/>
      <c r="AAL37" s="113"/>
      <c r="AAM37" s="113"/>
      <c r="AAN37" s="113"/>
      <c r="AAO37" s="113"/>
      <c r="AAP37" s="113"/>
      <c r="AAQ37" s="113"/>
      <c r="AAR37" s="113"/>
      <c r="AAS37" s="113"/>
      <c r="AAT37" s="113"/>
      <c r="AAU37" s="113"/>
      <c r="AAV37" s="113"/>
      <c r="AAW37" s="113"/>
      <c r="AAX37" s="113"/>
      <c r="AAY37" s="113"/>
      <c r="AAZ37" s="113"/>
      <c r="ABA37" s="113"/>
      <c r="ABB37" s="113"/>
      <c r="ABC37" s="113"/>
      <c r="ABD37" s="113"/>
      <c r="ABE37" s="113"/>
      <c r="ABF37" s="113"/>
      <c r="ABG37" s="113"/>
      <c r="ABH37" s="113"/>
      <c r="ABI37" s="113"/>
      <c r="ABJ37" s="113"/>
      <c r="ABK37" s="113"/>
      <c r="ABL37" s="113"/>
      <c r="ABM37" s="113"/>
      <c r="ABN37" s="113"/>
      <c r="ABO37" s="113"/>
      <c r="ABP37" s="113"/>
      <c r="ABQ37" s="113"/>
      <c r="ABR37" s="113"/>
      <c r="ABS37" s="113"/>
      <c r="ABT37" s="113"/>
      <c r="ABU37" s="113"/>
      <c r="ABV37" s="113"/>
      <c r="ABW37" s="113"/>
      <c r="ABX37" s="113"/>
      <c r="ABY37" s="113"/>
      <c r="ABZ37" s="113"/>
      <c r="ACA37" s="113"/>
      <c r="ACB37" s="113"/>
      <c r="ACC37" s="113"/>
      <c r="ACD37" s="113"/>
      <c r="ACE37" s="113"/>
      <c r="ACF37" s="113"/>
      <c r="ACG37" s="113"/>
      <c r="ACH37" s="113"/>
      <c r="ACI37" s="113"/>
      <c r="ACJ37" s="113"/>
      <c r="ACK37" s="113"/>
      <c r="ACL37" s="113"/>
      <c r="ACM37" s="113"/>
      <c r="ACN37" s="113"/>
      <c r="ACO37" s="113"/>
      <c r="ACP37" s="113"/>
      <c r="ACQ37" s="113"/>
      <c r="ACR37" s="113"/>
      <c r="ACS37" s="113"/>
      <c r="ACT37" s="113"/>
      <c r="ACU37" s="113"/>
      <c r="ACV37" s="113"/>
      <c r="ACW37" s="113"/>
      <c r="ACX37" s="113"/>
      <c r="ACY37" s="113"/>
      <c r="ACZ37" s="113"/>
      <c r="ADA37" s="113"/>
      <c r="ADB37" s="113"/>
      <c r="ADC37" s="113"/>
      <c r="ADD37" s="113"/>
      <c r="ADE37" s="113"/>
      <c r="ADF37" s="113"/>
      <c r="ADG37" s="113"/>
      <c r="ADH37" s="113"/>
      <c r="ADI37" s="113"/>
      <c r="ADJ37" s="113"/>
      <c r="ADK37" s="113"/>
      <c r="ADL37" s="113"/>
      <c r="ADM37" s="113"/>
      <c r="ADN37" s="113"/>
      <c r="ADO37" s="113"/>
      <c r="ADP37" s="113"/>
      <c r="ADQ37" s="113"/>
      <c r="ADR37" s="113"/>
      <c r="ADS37" s="113"/>
      <c r="ADT37" s="113"/>
      <c r="ADU37" s="113"/>
      <c r="ADV37" s="113"/>
      <c r="ADW37" s="113"/>
      <c r="ADX37" s="113"/>
      <c r="ADY37" s="113"/>
      <c r="ADZ37" s="113"/>
      <c r="AEA37" s="113"/>
      <c r="AEB37" s="113"/>
      <c r="AEC37" s="113"/>
      <c r="AED37" s="113"/>
      <c r="AEE37" s="113"/>
      <c r="AEF37" s="113"/>
      <c r="AEG37" s="113"/>
      <c r="AEH37" s="113"/>
      <c r="AEI37" s="113"/>
      <c r="AEJ37" s="113"/>
      <c r="AEK37" s="113"/>
      <c r="AEL37" s="113"/>
      <c r="AEM37" s="113"/>
      <c r="AEN37" s="113"/>
      <c r="AEO37" s="113"/>
      <c r="AEP37" s="113"/>
      <c r="AEQ37" s="113"/>
      <c r="AER37" s="113"/>
      <c r="AES37" s="113"/>
      <c r="AET37" s="113"/>
      <c r="AEU37" s="113"/>
      <c r="AEV37" s="113"/>
      <c r="AEW37" s="113"/>
      <c r="AEX37" s="113"/>
      <c r="AEY37" s="113"/>
      <c r="AEZ37" s="113"/>
      <c r="AFA37" s="113"/>
      <c r="AFB37" s="113"/>
      <c r="AFC37" s="113"/>
      <c r="AFD37" s="113"/>
      <c r="AFE37" s="113"/>
      <c r="AFF37" s="113"/>
      <c r="AFG37" s="113"/>
      <c r="AFH37" s="113"/>
      <c r="AFI37" s="113"/>
      <c r="AFJ37" s="113"/>
      <c r="AFK37" s="113"/>
      <c r="AFL37" s="113"/>
      <c r="AFM37" s="113"/>
      <c r="AFN37" s="113"/>
      <c r="AFO37" s="113"/>
      <c r="AFP37" s="113"/>
      <c r="AFQ37" s="113"/>
      <c r="AFR37" s="113"/>
      <c r="AFS37" s="113"/>
      <c r="AFT37" s="113"/>
      <c r="AFU37" s="113"/>
      <c r="AFV37" s="113"/>
      <c r="AFW37" s="113"/>
      <c r="AFX37" s="113"/>
      <c r="AFY37" s="113"/>
      <c r="AFZ37" s="113"/>
      <c r="AGA37" s="113"/>
      <c r="AGB37" s="113"/>
      <c r="AGC37" s="113"/>
      <c r="AGD37" s="113"/>
      <c r="AGE37" s="113"/>
      <c r="AGF37" s="113"/>
      <c r="AGG37" s="113"/>
      <c r="AGH37" s="113"/>
      <c r="AGI37" s="113"/>
      <c r="AGJ37" s="113"/>
      <c r="AGK37" s="113"/>
      <c r="AGL37" s="113"/>
      <c r="AGM37" s="113"/>
      <c r="AGN37" s="113"/>
      <c r="AGO37" s="113"/>
      <c r="AGP37" s="113"/>
      <c r="AGQ37" s="113"/>
      <c r="AGR37" s="113"/>
      <c r="AGS37" s="113"/>
      <c r="AGT37" s="113"/>
      <c r="AGU37" s="113"/>
      <c r="AGV37" s="113"/>
      <c r="AGW37" s="113"/>
      <c r="AGX37" s="113"/>
      <c r="AGY37" s="113"/>
      <c r="AGZ37" s="113"/>
      <c r="AHA37" s="113"/>
      <c r="AHB37" s="113"/>
      <c r="AHC37" s="113"/>
      <c r="AHD37" s="113"/>
      <c r="AHE37" s="113"/>
      <c r="AHF37" s="113"/>
      <c r="AHG37" s="113"/>
      <c r="AHH37" s="113"/>
      <c r="AHI37" s="113"/>
      <c r="AHJ37" s="113"/>
      <c r="AHK37" s="113"/>
      <c r="AHL37" s="113"/>
      <c r="AHM37" s="113"/>
      <c r="AHN37" s="113"/>
      <c r="AHO37" s="113"/>
      <c r="AHP37" s="113"/>
      <c r="AHQ37" s="113"/>
      <c r="AHR37" s="113"/>
      <c r="AHS37" s="113"/>
      <c r="AHT37" s="113"/>
      <c r="AHU37" s="113"/>
      <c r="AHV37" s="113"/>
      <c r="AHW37" s="113"/>
      <c r="AHX37" s="113"/>
      <c r="AHY37" s="113"/>
      <c r="AHZ37" s="113"/>
      <c r="AIA37" s="113"/>
      <c r="AIB37" s="113"/>
      <c r="AIC37" s="113"/>
      <c r="AID37" s="113"/>
      <c r="AIE37" s="113"/>
      <c r="AIF37" s="113"/>
      <c r="AIG37" s="113"/>
      <c r="AIH37" s="113"/>
      <c r="AII37" s="113"/>
      <c r="AIJ37" s="113"/>
      <c r="AIK37" s="113"/>
      <c r="AIL37" s="113"/>
      <c r="AIM37" s="113"/>
      <c r="AIN37" s="113"/>
      <c r="AIO37" s="113"/>
      <c r="AIP37" s="113"/>
      <c r="AIQ37" s="113"/>
      <c r="AIR37" s="113"/>
      <c r="AIS37" s="113"/>
      <c r="AIT37" s="113"/>
      <c r="AIU37" s="113"/>
      <c r="AIV37" s="113"/>
      <c r="AIW37" s="113"/>
      <c r="AIX37" s="113"/>
      <c r="AIY37" s="113"/>
      <c r="AIZ37" s="113"/>
      <c r="AJA37" s="113"/>
      <c r="AJB37" s="113"/>
      <c r="AJC37" s="113"/>
      <c r="AJD37" s="113"/>
      <c r="AJE37" s="113"/>
      <c r="AJF37" s="113"/>
      <c r="AJG37" s="113"/>
      <c r="AJH37" s="113"/>
      <c r="AJI37" s="113"/>
      <c r="AJJ37" s="113"/>
      <c r="AJK37" s="113"/>
      <c r="AJL37" s="113"/>
      <c r="AJM37" s="113"/>
      <c r="AJN37" s="113"/>
      <c r="AJO37" s="113"/>
      <c r="AJP37" s="113"/>
      <c r="AJQ37" s="113"/>
      <c r="AJR37" s="113"/>
      <c r="AJS37" s="113"/>
      <c r="AJT37" s="113"/>
      <c r="AJU37" s="113"/>
      <c r="AJV37" s="113"/>
      <c r="AJW37" s="113"/>
      <c r="AJX37" s="113"/>
      <c r="AJY37" s="113"/>
      <c r="AJZ37" s="113"/>
      <c r="AKA37" s="113"/>
      <c r="AKB37" s="113"/>
      <c r="AKC37" s="113"/>
      <c r="AKD37" s="113"/>
      <c r="AKE37" s="113"/>
      <c r="AKF37" s="113"/>
      <c r="AKG37" s="113"/>
      <c r="AKH37" s="113"/>
      <c r="AKI37" s="113"/>
      <c r="AKJ37" s="113"/>
      <c r="AKK37" s="113"/>
      <c r="AKL37" s="113"/>
      <c r="AKM37" s="113"/>
      <c r="AKN37" s="113"/>
      <c r="AKO37" s="113"/>
      <c r="AKP37" s="113"/>
      <c r="AKQ37" s="113"/>
      <c r="AKR37" s="113"/>
      <c r="AKS37" s="113"/>
      <c r="AKT37" s="113"/>
      <c r="AKU37" s="113"/>
      <c r="AKV37" s="113"/>
      <c r="AKW37" s="113"/>
      <c r="AKX37" s="113"/>
      <c r="AKY37" s="113"/>
      <c r="AKZ37" s="113"/>
      <c r="ALA37" s="113"/>
      <c r="ALB37" s="113"/>
      <c r="ALC37" s="113"/>
      <c r="ALD37" s="113"/>
      <c r="ALE37" s="113"/>
      <c r="ALF37" s="113"/>
      <c r="ALG37" s="113"/>
      <c r="ALH37" s="113"/>
      <c r="ALI37" s="113"/>
      <c r="ALJ37" s="113"/>
      <c r="ALK37" s="113"/>
      <c r="ALL37" s="113"/>
      <c r="ALM37" s="113"/>
      <c r="ALN37" s="113"/>
      <c r="ALO37" s="113"/>
      <c r="ALP37" s="113"/>
      <c r="ALQ37" s="113"/>
      <c r="ALR37" s="113"/>
      <c r="ALS37" s="113"/>
      <c r="ALT37" s="113"/>
      <c r="ALU37" s="113"/>
      <c r="ALV37" s="113"/>
      <c r="ALW37" s="113"/>
      <c r="ALX37" s="113"/>
      <c r="ALY37" s="113"/>
      <c r="ALZ37" s="113"/>
      <c r="AMA37" s="113"/>
      <c r="AMB37" s="113"/>
      <c r="AMC37" s="113"/>
      <c r="AMD37" s="113"/>
      <c r="AME37" s="113"/>
      <c r="AMF37" s="113"/>
      <c r="AMG37" s="113"/>
      <c r="AMH37" s="113"/>
      <c r="AMI37" s="113"/>
      <c r="AMJ37" s="113"/>
      <c r="AMK37" s="113"/>
      <c r="AML37" s="113"/>
      <c r="AMM37" s="113"/>
      <c r="AMN37" s="113"/>
      <c r="AMO37" s="113"/>
      <c r="AMP37" s="113"/>
      <c r="AMQ37" s="113"/>
      <c r="AMR37" s="113"/>
      <c r="AMS37" s="113"/>
      <c r="AMT37" s="113"/>
      <c r="AMU37" s="113"/>
      <c r="AMV37" s="113"/>
      <c r="AMW37" s="113"/>
      <c r="AMX37" s="113"/>
      <c r="AMY37" s="113"/>
      <c r="AMZ37" s="113"/>
      <c r="ANA37" s="113"/>
      <c r="ANB37" s="113"/>
      <c r="ANC37" s="113"/>
      <c r="AND37" s="113"/>
      <c r="ANE37" s="113"/>
      <c r="ANF37" s="113"/>
      <c r="ANG37" s="113"/>
      <c r="ANH37" s="113"/>
      <c r="ANI37" s="113"/>
      <c r="ANJ37" s="113"/>
      <c r="ANK37" s="113"/>
      <c r="ANL37" s="113"/>
      <c r="ANM37" s="113"/>
      <c r="ANN37" s="113"/>
      <c r="ANO37" s="113"/>
      <c r="ANP37" s="113"/>
      <c r="ANQ37" s="113"/>
      <c r="ANR37" s="113"/>
      <c r="ANS37" s="113"/>
      <c r="ANT37" s="113"/>
      <c r="ANU37" s="113"/>
      <c r="ANV37" s="113"/>
      <c r="ANW37" s="113"/>
      <c r="ANX37" s="113"/>
      <c r="ANY37" s="113"/>
      <c r="ANZ37" s="113"/>
      <c r="AOA37" s="113"/>
      <c r="AOB37" s="113"/>
      <c r="AOC37" s="113"/>
      <c r="AOD37" s="113"/>
      <c r="AOE37" s="113"/>
      <c r="AOF37" s="113"/>
      <c r="AOG37" s="113"/>
      <c r="AOH37" s="113"/>
      <c r="AOI37" s="113"/>
      <c r="AOJ37" s="113"/>
      <c r="AOK37" s="113"/>
      <c r="AOL37" s="113"/>
      <c r="AOM37" s="113"/>
      <c r="AON37" s="113"/>
      <c r="AOO37" s="113"/>
      <c r="AOP37" s="113"/>
      <c r="AOQ37" s="113"/>
      <c r="AOR37" s="113"/>
      <c r="AOS37" s="113"/>
      <c r="AOT37" s="113"/>
      <c r="AOU37" s="113"/>
      <c r="AOV37" s="113"/>
      <c r="AOW37" s="113"/>
      <c r="AOX37" s="113"/>
      <c r="AOY37" s="113"/>
      <c r="AOZ37" s="113"/>
      <c r="APA37" s="113"/>
      <c r="APB37" s="113"/>
      <c r="APC37" s="113"/>
      <c r="APD37" s="113"/>
      <c r="APE37" s="113"/>
      <c r="APF37" s="113"/>
      <c r="APG37" s="113"/>
      <c r="APH37" s="113"/>
      <c r="API37" s="113"/>
      <c r="APJ37" s="113"/>
      <c r="APK37" s="113"/>
      <c r="APL37" s="113"/>
      <c r="APM37" s="113"/>
      <c r="APN37" s="113"/>
      <c r="APO37" s="113"/>
      <c r="APP37" s="113"/>
      <c r="APQ37" s="113"/>
      <c r="APR37" s="113"/>
      <c r="APS37" s="113"/>
      <c r="APT37" s="113"/>
      <c r="APU37" s="113"/>
      <c r="APV37" s="113"/>
      <c r="APW37" s="113"/>
      <c r="APX37" s="113"/>
      <c r="APY37" s="113"/>
      <c r="APZ37" s="113"/>
      <c r="AQA37" s="113"/>
      <c r="AQB37" s="113"/>
      <c r="AQC37" s="113"/>
      <c r="AQD37" s="113"/>
      <c r="AQE37" s="113"/>
      <c r="AQF37" s="113"/>
      <c r="AQG37" s="113"/>
      <c r="AQH37" s="113"/>
      <c r="AQI37" s="113"/>
      <c r="AQJ37" s="113"/>
      <c r="AQK37" s="113"/>
      <c r="AQL37" s="113"/>
      <c r="AQM37" s="113"/>
      <c r="AQN37" s="113"/>
      <c r="AQO37" s="113"/>
      <c r="AQP37" s="113"/>
      <c r="AQQ37" s="113"/>
      <c r="AQR37" s="113"/>
      <c r="AQS37" s="113"/>
      <c r="AQT37" s="113"/>
      <c r="AQU37" s="113"/>
      <c r="AQV37" s="113"/>
      <c r="AQW37" s="113"/>
      <c r="AQX37" s="113"/>
      <c r="AQY37" s="113"/>
      <c r="AQZ37" s="113"/>
      <c r="ARA37" s="113"/>
      <c r="ARB37" s="113"/>
      <c r="ARC37" s="113"/>
      <c r="ARD37" s="113"/>
      <c r="ARE37" s="113"/>
      <c r="ARF37" s="113"/>
      <c r="ARG37" s="113"/>
      <c r="ARH37" s="113"/>
      <c r="ARI37" s="113"/>
      <c r="ARJ37" s="113"/>
      <c r="ARK37" s="113"/>
      <c r="ARL37" s="113"/>
      <c r="ARM37" s="113"/>
      <c r="ARN37" s="113"/>
      <c r="ARO37" s="113"/>
      <c r="ARP37" s="113"/>
      <c r="ARQ37" s="113"/>
      <c r="ARR37" s="113"/>
      <c r="ARS37" s="113"/>
      <c r="ART37" s="113"/>
      <c r="ARU37" s="113"/>
      <c r="ARV37" s="113"/>
      <c r="ARW37" s="113"/>
      <c r="ARX37" s="113"/>
      <c r="ARY37" s="113"/>
      <c r="ARZ37" s="113"/>
      <c r="ASA37" s="113"/>
      <c r="ASB37" s="113"/>
      <c r="ASC37" s="113"/>
      <c r="ASD37" s="113"/>
      <c r="ASE37" s="113"/>
      <c r="ASF37" s="113"/>
      <c r="ASG37" s="113"/>
      <c r="ASH37" s="113"/>
      <c r="ASI37" s="113"/>
      <c r="ASJ37" s="113"/>
      <c r="ASK37" s="113"/>
      <c r="ASL37" s="113"/>
      <c r="ASM37" s="113"/>
      <c r="ASN37" s="113"/>
      <c r="ASO37" s="113"/>
      <c r="ASP37" s="113"/>
      <c r="ASQ37" s="113"/>
      <c r="ASR37" s="113"/>
      <c r="ASS37" s="113"/>
      <c r="AST37" s="113"/>
      <c r="ASU37" s="113"/>
      <c r="ASV37" s="113"/>
      <c r="ASW37" s="113"/>
      <c r="ASX37" s="113"/>
      <c r="ASY37" s="113"/>
      <c r="ASZ37" s="113"/>
      <c r="ATA37" s="113"/>
      <c r="ATB37" s="113"/>
      <c r="ATC37" s="113"/>
      <c r="ATD37" s="113"/>
      <c r="ATE37" s="113"/>
      <c r="ATF37" s="113"/>
      <c r="ATG37" s="113"/>
      <c r="ATH37" s="113"/>
      <c r="ATI37" s="113"/>
      <c r="ATJ37" s="113"/>
      <c r="ATK37" s="113"/>
      <c r="ATL37" s="113"/>
      <c r="ATM37" s="113"/>
      <c r="ATN37" s="113"/>
      <c r="ATO37" s="113"/>
      <c r="ATP37" s="113"/>
      <c r="ATQ37" s="113"/>
      <c r="ATR37" s="113"/>
      <c r="ATS37" s="113"/>
      <c r="ATT37" s="113"/>
      <c r="ATU37" s="113"/>
      <c r="ATV37" s="113"/>
      <c r="ATW37" s="113"/>
      <c r="ATX37" s="113"/>
      <c r="ATY37" s="113"/>
      <c r="ATZ37" s="113"/>
      <c r="AUA37" s="113"/>
      <c r="AUB37" s="113"/>
      <c r="AUC37" s="113"/>
      <c r="AUD37" s="113"/>
      <c r="AUE37" s="113"/>
      <c r="AUF37" s="113"/>
      <c r="AUG37" s="113"/>
      <c r="AUH37" s="113"/>
      <c r="AUI37" s="113"/>
      <c r="AUJ37" s="113"/>
      <c r="AUK37" s="113"/>
      <c r="AUL37" s="113"/>
      <c r="AUM37" s="113"/>
      <c r="AUN37" s="113"/>
      <c r="AUO37" s="113"/>
      <c r="AUP37" s="113"/>
      <c r="AUQ37" s="113"/>
      <c r="AUR37" s="113"/>
      <c r="AUS37" s="113"/>
      <c r="AUT37" s="113"/>
      <c r="AUU37" s="113"/>
      <c r="AUV37" s="113"/>
      <c r="AUW37" s="113"/>
      <c r="AUX37" s="113"/>
      <c r="AUY37" s="113"/>
      <c r="AUZ37" s="113"/>
      <c r="AVA37" s="113"/>
      <c r="AVB37" s="113"/>
      <c r="AVC37" s="113"/>
      <c r="AVD37" s="113"/>
      <c r="AVE37" s="113"/>
      <c r="AVF37" s="113"/>
      <c r="AVG37" s="113"/>
      <c r="AVH37" s="113"/>
      <c r="AVI37" s="113"/>
      <c r="AVJ37" s="113"/>
      <c r="AVK37" s="113"/>
      <c r="AVL37" s="113"/>
      <c r="AVM37" s="113"/>
      <c r="AVN37" s="113"/>
      <c r="AVO37" s="113"/>
      <c r="AVP37" s="113"/>
      <c r="AVQ37" s="113"/>
      <c r="AVR37" s="113"/>
      <c r="AVS37" s="113"/>
      <c r="AVT37" s="113"/>
      <c r="AVU37" s="113"/>
      <c r="AVV37" s="113"/>
      <c r="AVW37" s="113"/>
      <c r="AVX37" s="113"/>
      <c r="AVY37" s="113"/>
      <c r="AVZ37" s="113"/>
      <c r="AWA37" s="113"/>
      <c r="AWB37" s="113"/>
      <c r="AWC37" s="113"/>
      <c r="AWD37" s="113"/>
      <c r="AWE37" s="113"/>
      <c r="AWF37" s="113"/>
      <c r="AWG37" s="113"/>
      <c r="AWH37" s="113"/>
      <c r="AWI37" s="113"/>
      <c r="AWJ37" s="113"/>
      <c r="AWK37" s="113"/>
      <c r="AWL37" s="113"/>
      <c r="AWM37" s="113"/>
      <c r="AWN37" s="113"/>
      <c r="AWO37" s="113"/>
      <c r="AWP37" s="113"/>
      <c r="AWQ37" s="113"/>
      <c r="AWR37" s="113"/>
      <c r="AWS37" s="113"/>
      <c r="AWT37" s="113"/>
      <c r="AWU37" s="113"/>
      <c r="AWV37" s="113"/>
      <c r="AWW37" s="113"/>
      <c r="AWX37" s="113"/>
      <c r="AWY37" s="113"/>
      <c r="AWZ37" s="113"/>
      <c r="AXA37" s="113"/>
      <c r="AXB37" s="113"/>
      <c r="AXC37" s="113"/>
      <c r="AXD37" s="113"/>
      <c r="AXE37" s="113"/>
      <c r="AXF37" s="113"/>
      <c r="AXG37" s="113"/>
      <c r="AXH37" s="113"/>
      <c r="AXI37" s="113"/>
      <c r="AXJ37" s="113"/>
      <c r="AXK37" s="113"/>
      <c r="AXL37" s="113"/>
      <c r="AXM37" s="113"/>
      <c r="AXN37" s="113"/>
      <c r="AXO37" s="113"/>
      <c r="AXP37" s="113"/>
      <c r="AXQ37" s="113"/>
      <c r="AXR37" s="113"/>
      <c r="AXS37" s="113"/>
      <c r="AXT37" s="113"/>
      <c r="AXU37" s="113"/>
      <c r="AXV37" s="113"/>
      <c r="AXW37" s="113"/>
      <c r="AXX37" s="113"/>
      <c r="AXY37" s="113"/>
      <c r="AXZ37" s="113"/>
      <c r="AYA37" s="113"/>
      <c r="AYB37" s="113"/>
      <c r="AYC37" s="113"/>
      <c r="AYD37" s="113"/>
      <c r="AYE37" s="113"/>
      <c r="AYF37" s="113"/>
      <c r="AYG37" s="113"/>
      <c r="AYH37" s="113"/>
      <c r="AYI37" s="113"/>
      <c r="AYJ37" s="113"/>
      <c r="AYK37" s="113"/>
      <c r="AYL37" s="113"/>
      <c r="AYM37" s="113"/>
      <c r="AYN37" s="113"/>
      <c r="AYO37" s="113"/>
      <c r="AYP37" s="113"/>
      <c r="AYQ37" s="113"/>
      <c r="AYR37" s="113"/>
      <c r="AYS37" s="113"/>
      <c r="AYT37" s="113"/>
      <c r="AYU37" s="113"/>
      <c r="AYV37" s="113"/>
      <c r="AYW37" s="113"/>
      <c r="AYX37" s="113"/>
      <c r="AYY37" s="113"/>
      <c r="AYZ37" s="113"/>
      <c r="AZA37" s="113"/>
      <c r="AZB37" s="113"/>
      <c r="AZC37" s="113"/>
      <c r="AZD37" s="113"/>
      <c r="AZE37" s="113"/>
      <c r="AZF37" s="113"/>
      <c r="AZG37" s="113"/>
      <c r="AZH37" s="113"/>
      <c r="AZI37" s="113"/>
      <c r="AZJ37" s="113"/>
      <c r="AZK37" s="113"/>
      <c r="AZL37" s="113"/>
      <c r="AZM37" s="113"/>
      <c r="AZN37" s="113"/>
      <c r="AZO37" s="113"/>
      <c r="AZP37" s="113"/>
      <c r="AZQ37" s="113"/>
      <c r="AZR37" s="113"/>
      <c r="AZS37" s="113"/>
      <c r="AZT37" s="113"/>
      <c r="AZU37" s="113"/>
      <c r="AZV37" s="113"/>
      <c r="AZW37" s="113"/>
      <c r="AZX37" s="113"/>
      <c r="AZY37" s="113"/>
      <c r="AZZ37" s="113"/>
      <c r="BAA37" s="113"/>
      <c r="BAB37" s="113"/>
      <c r="BAC37" s="113"/>
      <c r="BAD37" s="113"/>
      <c r="BAE37" s="113"/>
      <c r="BAF37" s="113"/>
      <c r="BAG37" s="113"/>
      <c r="BAH37" s="113"/>
      <c r="BAI37" s="113"/>
      <c r="BAJ37" s="113"/>
      <c r="BAK37" s="113"/>
      <c r="BAL37" s="113"/>
      <c r="BAM37" s="113"/>
      <c r="BAN37" s="113"/>
      <c r="BAO37" s="113"/>
      <c r="BAP37" s="113"/>
      <c r="BAQ37" s="113"/>
      <c r="BAR37" s="113"/>
      <c r="BAS37" s="113"/>
      <c r="BAT37" s="113"/>
      <c r="BAU37" s="113"/>
      <c r="BAV37" s="113"/>
      <c r="BAW37" s="113"/>
      <c r="BAX37" s="113"/>
      <c r="BAY37" s="113"/>
      <c r="BAZ37" s="113"/>
      <c r="BBA37" s="113"/>
      <c r="BBB37" s="113"/>
      <c r="BBC37" s="113"/>
      <c r="BBD37" s="113"/>
      <c r="BBE37" s="113"/>
      <c r="BBF37" s="113"/>
      <c r="BBG37" s="113"/>
      <c r="BBH37" s="113"/>
      <c r="BBI37" s="113"/>
      <c r="BBJ37" s="113"/>
      <c r="BBK37" s="113"/>
      <c r="BBL37" s="113"/>
      <c r="BBM37" s="113"/>
      <c r="BBN37" s="113"/>
      <c r="BBO37" s="113"/>
      <c r="BBP37" s="113"/>
      <c r="BBQ37" s="113"/>
      <c r="BBR37" s="113"/>
      <c r="BBS37" s="113"/>
      <c r="BBT37" s="113"/>
      <c r="BBU37" s="113"/>
      <c r="BBV37" s="113"/>
      <c r="BBW37" s="113"/>
      <c r="BBX37" s="113"/>
      <c r="BBY37" s="113"/>
      <c r="BBZ37" s="113"/>
      <c r="BCA37" s="113"/>
      <c r="BCB37" s="113"/>
      <c r="BCC37" s="113"/>
      <c r="BCD37" s="113"/>
      <c r="BCE37" s="113"/>
      <c r="BCF37" s="113"/>
      <c r="BCG37" s="113"/>
      <c r="BCH37" s="113"/>
      <c r="BCI37" s="113"/>
      <c r="BCJ37" s="113"/>
      <c r="BCK37" s="113"/>
      <c r="BCL37" s="113"/>
      <c r="BCM37" s="113"/>
      <c r="BCN37" s="113"/>
      <c r="BCO37" s="113"/>
      <c r="BCP37" s="113"/>
      <c r="BCQ37" s="113"/>
      <c r="BCR37" s="113"/>
      <c r="BCS37" s="113"/>
      <c r="BCT37" s="113"/>
      <c r="BCU37" s="113"/>
      <c r="BCV37" s="113"/>
      <c r="BCW37" s="113"/>
      <c r="BCX37" s="113"/>
      <c r="BCY37" s="113"/>
      <c r="BCZ37" s="113"/>
      <c r="BDA37" s="113"/>
      <c r="BDB37" s="113"/>
      <c r="BDC37" s="113"/>
      <c r="BDD37" s="113"/>
      <c r="BDE37" s="113"/>
      <c r="BDF37" s="113"/>
      <c r="BDG37" s="113"/>
      <c r="BDH37" s="113"/>
      <c r="BDI37" s="113"/>
      <c r="BDJ37" s="113"/>
      <c r="BDK37" s="113"/>
      <c r="BDL37" s="113"/>
      <c r="BDM37" s="113"/>
      <c r="BDN37" s="113"/>
      <c r="BDO37" s="113"/>
      <c r="BDP37" s="113"/>
      <c r="BDQ37" s="113"/>
      <c r="BDR37" s="113"/>
      <c r="BDS37" s="113"/>
      <c r="BDT37" s="113"/>
      <c r="BDU37" s="113"/>
      <c r="BDV37" s="113"/>
      <c r="BDW37" s="113"/>
      <c r="BDX37" s="113"/>
      <c r="BDY37" s="113"/>
      <c r="BDZ37" s="113"/>
      <c r="BEA37" s="113"/>
      <c r="BEB37" s="113"/>
      <c r="BEC37" s="113"/>
      <c r="BED37" s="113"/>
      <c r="BEE37" s="113"/>
      <c r="BEF37" s="113"/>
      <c r="BEG37" s="113"/>
      <c r="BEH37" s="113"/>
      <c r="BEI37" s="113"/>
      <c r="BEJ37" s="113"/>
      <c r="BEK37" s="113"/>
      <c r="BEL37" s="113"/>
      <c r="BEM37" s="113"/>
      <c r="BEN37" s="113"/>
      <c r="BEO37" s="113"/>
      <c r="BEP37" s="113"/>
      <c r="BEQ37" s="113"/>
      <c r="BER37" s="113"/>
      <c r="BES37" s="113"/>
      <c r="BET37" s="113"/>
      <c r="BEU37" s="113"/>
      <c r="BEV37" s="113"/>
      <c r="BEW37" s="113"/>
      <c r="BEX37" s="113"/>
      <c r="BEY37" s="113"/>
      <c r="BEZ37" s="113"/>
      <c r="BFA37" s="113"/>
      <c r="BFB37" s="113"/>
      <c r="BFC37" s="113"/>
      <c r="BFD37" s="113"/>
      <c r="BFE37" s="113"/>
      <c r="BFF37" s="113"/>
      <c r="BFG37" s="113"/>
      <c r="BFH37" s="113"/>
      <c r="BFI37" s="113"/>
      <c r="BFJ37" s="113"/>
      <c r="BFK37" s="113"/>
      <c r="BFL37" s="113"/>
      <c r="BFM37" s="113"/>
      <c r="BFN37" s="113"/>
      <c r="BFO37" s="113"/>
      <c r="BFP37" s="113"/>
      <c r="BFQ37" s="113"/>
      <c r="BFR37" s="113"/>
      <c r="BFS37" s="113"/>
      <c r="BFT37" s="113"/>
      <c r="BFU37" s="113"/>
      <c r="BFV37" s="113"/>
      <c r="BFW37" s="113"/>
      <c r="BFX37" s="113"/>
      <c r="BFY37" s="113"/>
      <c r="BFZ37" s="113"/>
      <c r="BGA37" s="113"/>
      <c r="BGB37" s="113"/>
      <c r="BGC37" s="113"/>
      <c r="BGD37" s="113"/>
      <c r="BGE37" s="113"/>
      <c r="BGF37" s="113"/>
      <c r="BGG37" s="113"/>
      <c r="BGH37" s="113"/>
      <c r="BGI37" s="113"/>
      <c r="BGJ37" s="113"/>
      <c r="BGK37" s="113"/>
      <c r="BGL37" s="113"/>
      <c r="BGM37" s="113"/>
      <c r="BGN37" s="113"/>
      <c r="BGO37" s="113"/>
      <c r="BGP37" s="113"/>
      <c r="BGQ37" s="113"/>
      <c r="BGR37" s="113"/>
      <c r="BGS37" s="113"/>
      <c r="BGT37" s="113"/>
      <c r="BGU37" s="113"/>
      <c r="BGV37" s="113"/>
      <c r="BGW37" s="113"/>
      <c r="BGX37" s="113"/>
      <c r="BGY37" s="113"/>
      <c r="BGZ37" s="113"/>
      <c r="BHA37" s="113"/>
      <c r="BHB37" s="113"/>
      <c r="BHC37" s="113"/>
      <c r="BHD37" s="113"/>
      <c r="BHE37" s="113"/>
      <c r="BHF37" s="113"/>
      <c r="BHG37" s="113"/>
      <c r="BHH37" s="113"/>
      <c r="BHI37" s="113"/>
      <c r="BHJ37" s="113"/>
      <c r="BHK37" s="113"/>
      <c r="BHL37" s="113"/>
      <c r="BHM37" s="113"/>
      <c r="BHN37" s="113"/>
      <c r="BHO37" s="113"/>
      <c r="BHP37" s="113"/>
      <c r="BHQ37" s="113"/>
      <c r="BHR37" s="113"/>
      <c r="BHS37" s="113"/>
      <c r="BHT37" s="113"/>
      <c r="BHU37" s="113"/>
      <c r="BHV37" s="113"/>
      <c r="BHW37" s="113"/>
      <c r="BHX37" s="113"/>
      <c r="BHY37" s="113"/>
      <c r="BHZ37" s="113"/>
      <c r="BIA37" s="113"/>
      <c r="BIB37" s="113"/>
      <c r="BIC37" s="113"/>
      <c r="BID37" s="113"/>
      <c r="BIE37" s="113"/>
      <c r="BIF37" s="113"/>
      <c r="BIG37" s="113"/>
      <c r="BIH37" s="113"/>
      <c r="BII37" s="113"/>
      <c r="BIJ37" s="113"/>
      <c r="BIK37" s="113"/>
      <c r="BIL37" s="113"/>
      <c r="BIM37" s="113"/>
      <c r="BIN37" s="113"/>
      <c r="BIO37" s="113"/>
      <c r="BIP37" s="113"/>
      <c r="BIQ37" s="113"/>
      <c r="BIR37" s="113"/>
      <c r="BIS37" s="113"/>
      <c r="BIT37" s="113"/>
      <c r="BIU37" s="113"/>
      <c r="BIV37" s="113"/>
      <c r="BIW37" s="113"/>
      <c r="BIX37" s="113"/>
      <c r="BIY37" s="113"/>
      <c r="BIZ37" s="113"/>
      <c r="BJA37" s="113"/>
      <c r="BJB37" s="113"/>
      <c r="BJC37" s="113"/>
      <c r="BJD37" s="113"/>
      <c r="BJE37" s="113"/>
      <c r="BJF37" s="113"/>
      <c r="BJG37" s="113"/>
      <c r="BJH37" s="113"/>
      <c r="BJI37" s="113"/>
      <c r="BJJ37" s="113"/>
      <c r="BJK37" s="113"/>
      <c r="BJL37" s="113"/>
      <c r="BJM37" s="113"/>
      <c r="BJN37" s="113"/>
      <c r="BJO37" s="113"/>
      <c r="BJP37" s="113"/>
      <c r="BJQ37" s="113"/>
      <c r="BJR37" s="113"/>
      <c r="BJS37" s="113"/>
      <c r="BJT37" s="113"/>
      <c r="BJU37" s="113"/>
      <c r="BJV37" s="113"/>
      <c r="BJW37" s="113"/>
      <c r="BJX37" s="113"/>
      <c r="BJY37" s="113"/>
      <c r="BJZ37" s="113"/>
      <c r="BKA37" s="113"/>
      <c r="BKB37" s="113"/>
      <c r="BKC37" s="113"/>
      <c r="BKD37" s="113"/>
      <c r="BKE37" s="113"/>
      <c r="BKF37" s="113"/>
      <c r="BKG37" s="113"/>
      <c r="BKH37" s="113"/>
      <c r="BKI37" s="113"/>
      <c r="BKJ37" s="113"/>
      <c r="BKK37" s="113"/>
      <c r="BKL37" s="113"/>
      <c r="BKM37" s="113"/>
      <c r="BKN37" s="113"/>
      <c r="BKO37" s="113"/>
      <c r="BKP37" s="113"/>
      <c r="BKQ37" s="113"/>
      <c r="BKR37" s="113"/>
      <c r="BKS37" s="113"/>
      <c r="BKT37" s="113"/>
      <c r="BKU37" s="113"/>
      <c r="BKV37" s="113"/>
      <c r="BKW37" s="113"/>
      <c r="BKX37" s="113"/>
      <c r="BKY37" s="113"/>
      <c r="BKZ37" s="113"/>
      <c r="BLA37" s="113"/>
      <c r="BLB37" s="113"/>
      <c r="BLC37" s="113"/>
      <c r="BLD37" s="113"/>
      <c r="BLE37" s="113"/>
      <c r="BLF37" s="113"/>
      <c r="BLG37" s="113"/>
      <c r="BLH37" s="113"/>
      <c r="BLI37" s="113"/>
      <c r="BLJ37" s="113"/>
      <c r="BLK37" s="113"/>
      <c r="BLL37" s="113"/>
      <c r="BLM37" s="113"/>
      <c r="BLN37" s="113"/>
      <c r="BLO37" s="113"/>
      <c r="BLP37" s="114"/>
    </row>
    <row r="38" spans="1:1680" s="115" customFormat="1" ht="75.75" customHeight="1">
      <c r="A38" s="380"/>
      <c r="B38" s="382"/>
      <c r="C38" s="385"/>
      <c r="D38" s="112" t="s">
        <v>483</v>
      </c>
      <c r="E38" s="117">
        <v>0</v>
      </c>
      <c r="F38" s="118">
        <v>0</v>
      </c>
      <c r="G38" s="108" t="e">
        <f t="shared" ref="G38:G39" si="8">F38/E38*100</f>
        <v>#DIV/0!</v>
      </c>
      <c r="H38" s="246">
        <v>15</v>
      </c>
      <c r="I38" s="246" t="s">
        <v>648</v>
      </c>
      <c r="J38" s="246">
        <v>2.7669999999999999E-3</v>
      </c>
      <c r="K38" s="210">
        <f>0.001055+0.00028+0.00029</f>
        <v>1.6249999999999997E-3</v>
      </c>
      <c r="L38" s="208">
        <f>K38/J38*100</f>
        <v>58.727864112757487</v>
      </c>
      <c r="M38" s="247" t="s">
        <v>514</v>
      </c>
      <c r="N38" s="247" t="s">
        <v>678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  <c r="IW38" s="113"/>
      <c r="IX38" s="113"/>
      <c r="IY38" s="113"/>
      <c r="IZ38" s="113"/>
      <c r="JA38" s="113"/>
      <c r="JB38" s="113"/>
      <c r="JC38" s="113"/>
      <c r="JD38" s="113"/>
      <c r="JE38" s="113"/>
      <c r="JF38" s="113"/>
      <c r="JG38" s="113"/>
      <c r="JH38" s="113"/>
      <c r="JI38" s="113"/>
      <c r="JJ38" s="113"/>
      <c r="JK38" s="113"/>
      <c r="JL38" s="113"/>
      <c r="JM38" s="113"/>
      <c r="JN38" s="113"/>
      <c r="JO38" s="113"/>
      <c r="JP38" s="113"/>
      <c r="JQ38" s="113"/>
      <c r="JR38" s="113"/>
      <c r="JS38" s="113"/>
      <c r="JT38" s="113"/>
      <c r="JU38" s="113"/>
      <c r="JV38" s="113"/>
      <c r="JW38" s="113"/>
      <c r="JX38" s="113"/>
      <c r="JY38" s="113"/>
      <c r="JZ38" s="113"/>
      <c r="KA38" s="113"/>
      <c r="KB38" s="113"/>
      <c r="KC38" s="113"/>
      <c r="KD38" s="113"/>
      <c r="KE38" s="113"/>
      <c r="KF38" s="113"/>
      <c r="KG38" s="113"/>
      <c r="KH38" s="113"/>
      <c r="KI38" s="113"/>
      <c r="KJ38" s="113"/>
      <c r="KK38" s="113"/>
      <c r="KL38" s="113"/>
      <c r="KM38" s="113"/>
      <c r="KN38" s="113"/>
      <c r="KO38" s="113"/>
      <c r="KP38" s="113"/>
      <c r="KQ38" s="113"/>
      <c r="KR38" s="113"/>
      <c r="KS38" s="113"/>
      <c r="KT38" s="113"/>
      <c r="KU38" s="113"/>
      <c r="KV38" s="113"/>
      <c r="KW38" s="113"/>
      <c r="KX38" s="113"/>
      <c r="KY38" s="113"/>
      <c r="KZ38" s="113"/>
      <c r="LA38" s="113"/>
      <c r="LB38" s="113"/>
      <c r="LC38" s="113"/>
      <c r="LD38" s="113"/>
      <c r="LE38" s="113"/>
      <c r="LF38" s="113"/>
      <c r="LG38" s="113"/>
      <c r="LH38" s="113"/>
      <c r="LI38" s="113"/>
      <c r="LJ38" s="113"/>
      <c r="LK38" s="113"/>
      <c r="LL38" s="113"/>
      <c r="LM38" s="113"/>
      <c r="LN38" s="113"/>
      <c r="LO38" s="113"/>
      <c r="LP38" s="113"/>
      <c r="LQ38" s="113"/>
      <c r="LR38" s="113"/>
      <c r="LS38" s="113"/>
      <c r="LT38" s="113"/>
      <c r="LU38" s="113"/>
      <c r="LV38" s="113"/>
      <c r="LW38" s="113"/>
      <c r="LX38" s="113"/>
      <c r="LY38" s="113"/>
      <c r="LZ38" s="113"/>
      <c r="MA38" s="113"/>
      <c r="MB38" s="113"/>
      <c r="MC38" s="113"/>
      <c r="MD38" s="113"/>
      <c r="ME38" s="113"/>
      <c r="MF38" s="113"/>
      <c r="MG38" s="113"/>
      <c r="MH38" s="113"/>
      <c r="MI38" s="113"/>
      <c r="MJ38" s="113"/>
      <c r="MK38" s="113"/>
      <c r="ML38" s="113"/>
      <c r="MM38" s="113"/>
      <c r="MN38" s="113"/>
      <c r="MO38" s="113"/>
      <c r="MP38" s="113"/>
      <c r="MQ38" s="113"/>
      <c r="MR38" s="113"/>
      <c r="MS38" s="113"/>
      <c r="MT38" s="113"/>
      <c r="MU38" s="113"/>
      <c r="MV38" s="113"/>
      <c r="MW38" s="113"/>
      <c r="MX38" s="113"/>
      <c r="MY38" s="113"/>
      <c r="MZ38" s="113"/>
      <c r="NA38" s="113"/>
      <c r="NB38" s="113"/>
      <c r="NC38" s="113"/>
      <c r="ND38" s="113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3"/>
      <c r="NS38" s="113"/>
      <c r="NT38" s="113"/>
      <c r="NU38" s="113"/>
      <c r="NV38" s="113"/>
      <c r="NW38" s="113"/>
      <c r="NX38" s="113"/>
      <c r="NY38" s="113"/>
      <c r="NZ38" s="113"/>
      <c r="OA38" s="113"/>
      <c r="OB38" s="113"/>
      <c r="OC38" s="113"/>
      <c r="OD38" s="113"/>
      <c r="OE38" s="113"/>
      <c r="OF38" s="113"/>
      <c r="OG38" s="113"/>
      <c r="OH38" s="113"/>
      <c r="OI38" s="113"/>
      <c r="OJ38" s="113"/>
      <c r="OK38" s="113"/>
      <c r="OL38" s="113"/>
      <c r="OM38" s="113"/>
      <c r="ON38" s="113"/>
      <c r="OO38" s="113"/>
      <c r="OP38" s="113"/>
      <c r="OQ38" s="113"/>
      <c r="OR38" s="113"/>
      <c r="OS38" s="113"/>
      <c r="OT38" s="113"/>
      <c r="OU38" s="113"/>
      <c r="OV38" s="113"/>
      <c r="OW38" s="113"/>
      <c r="OX38" s="113"/>
      <c r="OY38" s="113"/>
      <c r="OZ38" s="113"/>
      <c r="PA38" s="113"/>
      <c r="PB38" s="113"/>
      <c r="PC38" s="113"/>
      <c r="PD38" s="113"/>
      <c r="PE38" s="113"/>
      <c r="PF38" s="113"/>
      <c r="PG38" s="113"/>
      <c r="PH38" s="113"/>
      <c r="PI38" s="113"/>
      <c r="PJ38" s="113"/>
      <c r="PK38" s="113"/>
      <c r="PL38" s="113"/>
      <c r="PM38" s="113"/>
      <c r="PN38" s="113"/>
      <c r="PO38" s="113"/>
      <c r="PP38" s="113"/>
      <c r="PQ38" s="113"/>
      <c r="PR38" s="113"/>
      <c r="PS38" s="113"/>
      <c r="PT38" s="113"/>
      <c r="PU38" s="113"/>
      <c r="PV38" s="113"/>
      <c r="PW38" s="113"/>
      <c r="PX38" s="113"/>
      <c r="PY38" s="113"/>
      <c r="PZ38" s="113"/>
      <c r="QA38" s="113"/>
      <c r="QB38" s="113"/>
      <c r="QC38" s="113"/>
      <c r="QD38" s="113"/>
      <c r="QE38" s="113"/>
      <c r="QF38" s="113"/>
      <c r="QG38" s="113"/>
      <c r="QH38" s="113"/>
      <c r="QI38" s="113"/>
      <c r="QJ38" s="113"/>
      <c r="QK38" s="113"/>
      <c r="QL38" s="113"/>
      <c r="QM38" s="113"/>
      <c r="QN38" s="113"/>
      <c r="QO38" s="113"/>
      <c r="QP38" s="113"/>
      <c r="QQ38" s="113"/>
      <c r="QR38" s="113"/>
      <c r="QS38" s="113"/>
      <c r="QT38" s="113"/>
      <c r="QU38" s="113"/>
      <c r="QV38" s="113"/>
      <c r="QW38" s="113"/>
      <c r="QX38" s="113"/>
      <c r="QY38" s="113"/>
      <c r="QZ38" s="113"/>
      <c r="RA38" s="113"/>
      <c r="RB38" s="113"/>
      <c r="RC38" s="113"/>
      <c r="RD38" s="113"/>
      <c r="RE38" s="113"/>
      <c r="RF38" s="113"/>
      <c r="RG38" s="113"/>
      <c r="RH38" s="113"/>
      <c r="RI38" s="113"/>
      <c r="RJ38" s="113"/>
      <c r="RK38" s="113"/>
      <c r="RL38" s="113"/>
      <c r="RM38" s="113"/>
      <c r="RN38" s="113"/>
      <c r="RO38" s="113"/>
      <c r="RP38" s="113"/>
      <c r="RQ38" s="113"/>
      <c r="RR38" s="113"/>
      <c r="RS38" s="113"/>
      <c r="RT38" s="113"/>
      <c r="RU38" s="113"/>
      <c r="RV38" s="113"/>
      <c r="RW38" s="113"/>
      <c r="RX38" s="113"/>
      <c r="RY38" s="113"/>
      <c r="RZ38" s="113"/>
      <c r="SA38" s="113"/>
      <c r="SB38" s="113"/>
      <c r="SC38" s="113"/>
      <c r="SD38" s="113"/>
      <c r="SE38" s="113"/>
      <c r="SF38" s="113"/>
      <c r="SG38" s="113"/>
      <c r="SH38" s="113"/>
      <c r="SI38" s="113"/>
      <c r="SJ38" s="113"/>
      <c r="SK38" s="113"/>
      <c r="SL38" s="113"/>
      <c r="SM38" s="113"/>
      <c r="SN38" s="113"/>
      <c r="SO38" s="113"/>
      <c r="SP38" s="113"/>
      <c r="SQ38" s="113"/>
      <c r="SR38" s="113"/>
      <c r="SS38" s="113"/>
      <c r="ST38" s="113"/>
      <c r="SU38" s="113"/>
      <c r="SV38" s="113"/>
      <c r="SW38" s="113"/>
      <c r="SX38" s="113"/>
      <c r="SY38" s="113"/>
      <c r="SZ38" s="113"/>
      <c r="TA38" s="113"/>
      <c r="TB38" s="113"/>
      <c r="TC38" s="113"/>
      <c r="TD38" s="113"/>
      <c r="TE38" s="113"/>
      <c r="TF38" s="113"/>
      <c r="TG38" s="113"/>
      <c r="TH38" s="113"/>
      <c r="TI38" s="113"/>
      <c r="TJ38" s="113"/>
      <c r="TK38" s="113"/>
      <c r="TL38" s="113"/>
      <c r="TM38" s="113"/>
      <c r="TN38" s="113"/>
      <c r="TO38" s="113"/>
      <c r="TP38" s="113"/>
      <c r="TQ38" s="113"/>
      <c r="TR38" s="113"/>
      <c r="TS38" s="113"/>
      <c r="TT38" s="113"/>
      <c r="TU38" s="113"/>
      <c r="TV38" s="113"/>
      <c r="TW38" s="113"/>
      <c r="TX38" s="113"/>
      <c r="TY38" s="113"/>
      <c r="TZ38" s="113"/>
      <c r="UA38" s="113"/>
      <c r="UB38" s="113"/>
      <c r="UC38" s="113"/>
      <c r="UD38" s="113"/>
      <c r="UE38" s="113"/>
      <c r="UF38" s="113"/>
      <c r="UG38" s="113"/>
      <c r="UH38" s="113"/>
      <c r="UI38" s="113"/>
      <c r="UJ38" s="113"/>
      <c r="UK38" s="113"/>
      <c r="UL38" s="113"/>
      <c r="UM38" s="113"/>
      <c r="UN38" s="113"/>
      <c r="UO38" s="113"/>
      <c r="UP38" s="113"/>
      <c r="UQ38" s="113"/>
      <c r="UR38" s="113"/>
      <c r="US38" s="113"/>
      <c r="UT38" s="113"/>
      <c r="UU38" s="113"/>
      <c r="UV38" s="113"/>
      <c r="UW38" s="113"/>
      <c r="UX38" s="113"/>
      <c r="UY38" s="113"/>
      <c r="UZ38" s="113"/>
      <c r="VA38" s="113"/>
      <c r="VB38" s="113"/>
      <c r="VC38" s="113"/>
      <c r="VD38" s="113"/>
      <c r="VE38" s="113"/>
      <c r="VF38" s="113"/>
      <c r="VG38" s="113"/>
      <c r="VH38" s="113"/>
      <c r="VI38" s="113"/>
      <c r="VJ38" s="113"/>
      <c r="VK38" s="113"/>
      <c r="VL38" s="113"/>
      <c r="VM38" s="113"/>
      <c r="VN38" s="113"/>
      <c r="VO38" s="113"/>
      <c r="VP38" s="113"/>
      <c r="VQ38" s="113"/>
      <c r="VR38" s="113"/>
      <c r="VS38" s="113"/>
      <c r="VT38" s="113"/>
      <c r="VU38" s="113"/>
      <c r="VV38" s="113"/>
      <c r="VW38" s="113"/>
      <c r="VX38" s="113"/>
      <c r="VY38" s="113"/>
      <c r="VZ38" s="113"/>
      <c r="WA38" s="113"/>
      <c r="WB38" s="113"/>
      <c r="WC38" s="113"/>
      <c r="WD38" s="113"/>
      <c r="WE38" s="113"/>
      <c r="WF38" s="113"/>
      <c r="WG38" s="113"/>
      <c r="WH38" s="113"/>
      <c r="WI38" s="113"/>
      <c r="WJ38" s="113"/>
      <c r="WK38" s="113"/>
      <c r="WL38" s="113"/>
      <c r="WM38" s="113"/>
      <c r="WN38" s="113"/>
      <c r="WO38" s="113"/>
      <c r="WP38" s="113"/>
      <c r="WQ38" s="113"/>
      <c r="WR38" s="113"/>
      <c r="WS38" s="113"/>
      <c r="WT38" s="113"/>
      <c r="WU38" s="113"/>
      <c r="WV38" s="113"/>
      <c r="WW38" s="113"/>
      <c r="WX38" s="113"/>
      <c r="WY38" s="113"/>
      <c r="WZ38" s="113"/>
      <c r="XA38" s="113"/>
      <c r="XB38" s="113"/>
      <c r="XC38" s="113"/>
      <c r="XD38" s="113"/>
      <c r="XE38" s="113"/>
      <c r="XF38" s="113"/>
      <c r="XG38" s="113"/>
      <c r="XH38" s="113"/>
      <c r="XI38" s="113"/>
      <c r="XJ38" s="113"/>
      <c r="XK38" s="113"/>
      <c r="XL38" s="113"/>
      <c r="XM38" s="113"/>
      <c r="XN38" s="113"/>
      <c r="XO38" s="113"/>
      <c r="XP38" s="113"/>
      <c r="XQ38" s="113"/>
      <c r="XR38" s="113"/>
      <c r="XS38" s="113"/>
      <c r="XT38" s="113"/>
      <c r="XU38" s="113"/>
      <c r="XV38" s="113"/>
      <c r="XW38" s="113"/>
      <c r="XX38" s="113"/>
      <c r="XY38" s="113"/>
      <c r="XZ38" s="113"/>
      <c r="YA38" s="113"/>
      <c r="YB38" s="113"/>
      <c r="YC38" s="113"/>
      <c r="YD38" s="113"/>
      <c r="YE38" s="113"/>
      <c r="YF38" s="113"/>
      <c r="YG38" s="113"/>
      <c r="YH38" s="113"/>
      <c r="YI38" s="113"/>
      <c r="YJ38" s="113"/>
      <c r="YK38" s="113"/>
      <c r="YL38" s="113"/>
      <c r="YM38" s="113"/>
      <c r="YN38" s="113"/>
      <c r="YO38" s="113"/>
      <c r="YP38" s="113"/>
      <c r="YQ38" s="113"/>
      <c r="YR38" s="113"/>
      <c r="YS38" s="113"/>
      <c r="YT38" s="113"/>
      <c r="YU38" s="113"/>
      <c r="YV38" s="113"/>
      <c r="YW38" s="113"/>
      <c r="YX38" s="113"/>
      <c r="YY38" s="113"/>
      <c r="YZ38" s="113"/>
      <c r="ZA38" s="113"/>
      <c r="ZB38" s="113"/>
      <c r="ZC38" s="113"/>
      <c r="ZD38" s="113"/>
      <c r="ZE38" s="113"/>
      <c r="ZF38" s="113"/>
      <c r="ZG38" s="113"/>
      <c r="ZH38" s="113"/>
      <c r="ZI38" s="113"/>
      <c r="ZJ38" s="113"/>
      <c r="ZK38" s="113"/>
      <c r="ZL38" s="113"/>
      <c r="ZM38" s="113"/>
      <c r="ZN38" s="113"/>
      <c r="ZO38" s="113"/>
      <c r="ZP38" s="113"/>
      <c r="ZQ38" s="113"/>
      <c r="ZR38" s="113"/>
      <c r="ZS38" s="113"/>
      <c r="ZT38" s="113"/>
      <c r="ZU38" s="113"/>
      <c r="ZV38" s="113"/>
      <c r="ZW38" s="113"/>
      <c r="ZX38" s="113"/>
      <c r="ZY38" s="113"/>
      <c r="ZZ38" s="113"/>
      <c r="AAA38" s="113"/>
      <c r="AAB38" s="113"/>
      <c r="AAC38" s="113"/>
      <c r="AAD38" s="113"/>
      <c r="AAE38" s="113"/>
      <c r="AAF38" s="113"/>
      <c r="AAG38" s="113"/>
      <c r="AAH38" s="113"/>
      <c r="AAI38" s="113"/>
      <c r="AAJ38" s="113"/>
      <c r="AAK38" s="113"/>
      <c r="AAL38" s="113"/>
      <c r="AAM38" s="113"/>
      <c r="AAN38" s="113"/>
      <c r="AAO38" s="113"/>
      <c r="AAP38" s="113"/>
      <c r="AAQ38" s="113"/>
      <c r="AAR38" s="113"/>
      <c r="AAS38" s="113"/>
      <c r="AAT38" s="113"/>
      <c r="AAU38" s="113"/>
      <c r="AAV38" s="113"/>
      <c r="AAW38" s="113"/>
      <c r="AAX38" s="113"/>
      <c r="AAY38" s="113"/>
      <c r="AAZ38" s="113"/>
      <c r="ABA38" s="113"/>
      <c r="ABB38" s="113"/>
      <c r="ABC38" s="113"/>
      <c r="ABD38" s="113"/>
      <c r="ABE38" s="113"/>
      <c r="ABF38" s="113"/>
      <c r="ABG38" s="113"/>
      <c r="ABH38" s="113"/>
      <c r="ABI38" s="113"/>
      <c r="ABJ38" s="113"/>
      <c r="ABK38" s="113"/>
      <c r="ABL38" s="113"/>
      <c r="ABM38" s="113"/>
      <c r="ABN38" s="113"/>
      <c r="ABO38" s="113"/>
      <c r="ABP38" s="113"/>
      <c r="ABQ38" s="113"/>
      <c r="ABR38" s="113"/>
      <c r="ABS38" s="113"/>
      <c r="ABT38" s="113"/>
      <c r="ABU38" s="113"/>
      <c r="ABV38" s="113"/>
      <c r="ABW38" s="113"/>
      <c r="ABX38" s="113"/>
      <c r="ABY38" s="113"/>
      <c r="ABZ38" s="113"/>
      <c r="ACA38" s="113"/>
      <c r="ACB38" s="113"/>
      <c r="ACC38" s="113"/>
      <c r="ACD38" s="113"/>
      <c r="ACE38" s="113"/>
      <c r="ACF38" s="113"/>
      <c r="ACG38" s="113"/>
      <c r="ACH38" s="113"/>
      <c r="ACI38" s="113"/>
      <c r="ACJ38" s="113"/>
      <c r="ACK38" s="113"/>
      <c r="ACL38" s="113"/>
      <c r="ACM38" s="113"/>
      <c r="ACN38" s="113"/>
      <c r="ACO38" s="113"/>
      <c r="ACP38" s="113"/>
      <c r="ACQ38" s="113"/>
      <c r="ACR38" s="113"/>
      <c r="ACS38" s="113"/>
      <c r="ACT38" s="113"/>
      <c r="ACU38" s="113"/>
      <c r="ACV38" s="113"/>
      <c r="ACW38" s="113"/>
      <c r="ACX38" s="113"/>
      <c r="ACY38" s="113"/>
      <c r="ACZ38" s="113"/>
      <c r="ADA38" s="113"/>
      <c r="ADB38" s="113"/>
      <c r="ADC38" s="113"/>
      <c r="ADD38" s="113"/>
      <c r="ADE38" s="113"/>
      <c r="ADF38" s="113"/>
      <c r="ADG38" s="113"/>
      <c r="ADH38" s="113"/>
      <c r="ADI38" s="113"/>
      <c r="ADJ38" s="113"/>
      <c r="ADK38" s="113"/>
      <c r="ADL38" s="113"/>
      <c r="ADM38" s="113"/>
      <c r="ADN38" s="113"/>
      <c r="ADO38" s="113"/>
      <c r="ADP38" s="113"/>
      <c r="ADQ38" s="113"/>
      <c r="ADR38" s="113"/>
      <c r="ADS38" s="113"/>
      <c r="ADT38" s="113"/>
      <c r="ADU38" s="113"/>
      <c r="ADV38" s="113"/>
      <c r="ADW38" s="113"/>
      <c r="ADX38" s="113"/>
      <c r="ADY38" s="113"/>
      <c r="ADZ38" s="113"/>
      <c r="AEA38" s="113"/>
      <c r="AEB38" s="113"/>
      <c r="AEC38" s="113"/>
      <c r="AED38" s="113"/>
      <c r="AEE38" s="113"/>
      <c r="AEF38" s="113"/>
      <c r="AEG38" s="113"/>
      <c r="AEH38" s="113"/>
      <c r="AEI38" s="113"/>
      <c r="AEJ38" s="113"/>
      <c r="AEK38" s="113"/>
      <c r="AEL38" s="113"/>
      <c r="AEM38" s="113"/>
      <c r="AEN38" s="113"/>
      <c r="AEO38" s="113"/>
      <c r="AEP38" s="113"/>
      <c r="AEQ38" s="113"/>
      <c r="AER38" s="113"/>
      <c r="AES38" s="113"/>
      <c r="AET38" s="113"/>
      <c r="AEU38" s="113"/>
      <c r="AEV38" s="113"/>
      <c r="AEW38" s="113"/>
      <c r="AEX38" s="113"/>
      <c r="AEY38" s="113"/>
      <c r="AEZ38" s="113"/>
      <c r="AFA38" s="113"/>
      <c r="AFB38" s="113"/>
      <c r="AFC38" s="113"/>
      <c r="AFD38" s="113"/>
      <c r="AFE38" s="113"/>
      <c r="AFF38" s="113"/>
      <c r="AFG38" s="113"/>
      <c r="AFH38" s="113"/>
      <c r="AFI38" s="113"/>
      <c r="AFJ38" s="113"/>
      <c r="AFK38" s="113"/>
      <c r="AFL38" s="113"/>
      <c r="AFM38" s="113"/>
      <c r="AFN38" s="113"/>
      <c r="AFO38" s="113"/>
      <c r="AFP38" s="113"/>
      <c r="AFQ38" s="113"/>
      <c r="AFR38" s="113"/>
      <c r="AFS38" s="113"/>
      <c r="AFT38" s="113"/>
      <c r="AFU38" s="113"/>
      <c r="AFV38" s="113"/>
      <c r="AFW38" s="113"/>
      <c r="AFX38" s="113"/>
      <c r="AFY38" s="113"/>
      <c r="AFZ38" s="113"/>
      <c r="AGA38" s="113"/>
      <c r="AGB38" s="113"/>
      <c r="AGC38" s="113"/>
      <c r="AGD38" s="113"/>
      <c r="AGE38" s="113"/>
      <c r="AGF38" s="113"/>
      <c r="AGG38" s="113"/>
      <c r="AGH38" s="113"/>
      <c r="AGI38" s="113"/>
      <c r="AGJ38" s="113"/>
      <c r="AGK38" s="113"/>
      <c r="AGL38" s="113"/>
      <c r="AGM38" s="113"/>
      <c r="AGN38" s="113"/>
      <c r="AGO38" s="113"/>
      <c r="AGP38" s="113"/>
      <c r="AGQ38" s="113"/>
      <c r="AGR38" s="113"/>
      <c r="AGS38" s="113"/>
      <c r="AGT38" s="113"/>
      <c r="AGU38" s="113"/>
      <c r="AGV38" s="113"/>
      <c r="AGW38" s="113"/>
      <c r="AGX38" s="113"/>
      <c r="AGY38" s="113"/>
      <c r="AGZ38" s="113"/>
      <c r="AHA38" s="113"/>
      <c r="AHB38" s="113"/>
      <c r="AHC38" s="113"/>
      <c r="AHD38" s="113"/>
      <c r="AHE38" s="113"/>
      <c r="AHF38" s="113"/>
      <c r="AHG38" s="113"/>
      <c r="AHH38" s="113"/>
      <c r="AHI38" s="113"/>
      <c r="AHJ38" s="113"/>
      <c r="AHK38" s="113"/>
      <c r="AHL38" s="113"/>
      <c r="AHM38" s="113"/>
      <c r="AHN38" s="113"/>
      <c r="AHO38" s="113"/>
      <c r="AHP38" s="113"/>
      <c r="AHQ38" s="113"/>
      <c r="AHR38" s="113"/>
      <c r="AHS38" s="113"/>
      <c r="AHT38" s="113"/>
      <c r="AHU38" s="113"/>
      <c r="AHV38" s="113"/>
      <c r="AHW38" s="113"/>
      <c r="AHX38" s="113"/>
      <c r="AHY38" s="113"/>
      <c r="AHZ38" s="113"/>
      <c r="AIA38" s="113"/>
      <c r="AIB38" s="113"/>
      <c r="AIC38" s="113"/>
      <c r="AID38" s="113"/>
      <c r="AIE38" s="113"/>
      <c r="AIF38" s="113"/>
      <c r="AIG38" s="113"/>
      <c r="AIH38" s="113"/>
      <c r="AII38" s="113"/>
      <c r="AIJ38" s="113"/>
      <c r="AIK38" s="113"/>
      <c r="AIL38" s="113"/>
      <c r="AIM38" s="113"/>
      <c r="AIN38" s="113"/>
      <c r="AIO38" s="113"/>
      <c r="AIP38" s="113"/>
      <c r="AIQ38" s="113"/>
      <c r="AIR38" s="113"/>
      <c r="AIS38" s="113"/>
      <c r="AIT38" s="113"/>
      <c r="AIU38" s="113"/>
      <c r="AIV38" s="113"/>
      <c r="AIW38" s="113"/>
      <c r="AIX38" s="113"/>
      <c r="AIY38" s="113"/>
      <c r="AIZ38" s="113"/>
      <c r="AJA38" s="113"/>
      <c r="AJB38" s="113"/>
      <c r="AJC38" s="113"/>
      <c r="AJD38" s="113"/>
      <c r="AJE38" s="113"/>
      <c r="AJF38" s="113"/>
      <c r="AJG38" s="113"/>
      <c r="AJH38" s="113"/>
      <c r="AJI38" s="113"/>
      <c r="AJJ38" s="113"/>
      <c r="AJK38" s="113"/>
      <c r="AJL38" s="113"/>
      <c r="AJM38" s="113"/>
      <c r="AJN38" s="113"/>
      <c r="AJO38" s="113"/>
      <c r="AJP38" s="113"/>
      <c r="AJQ38" s="113"/>
      <c r="AJR38" s="113"/>
      <c r="AJS38" s="113"/>
      <c r="AJT38" s="113"/>
      <c r="AJU38" s="113"/>
      <c r="AJV38" s="113"/>
      <c r="AJW38" s="113"/>
      <c r="AJX38" s="113"/>
      <c r="AJY38" s="113"/>
      <c r="AJZ38" s="113"/>
      <c r="AKA38" s="113"/>
      <c r="AKB38" s="113"/>
      <c r="AKC38" s="113"/>
      <c r="AKD38" s="113"/>
      <c r="AKE38" s="113"/>
      <c r="AKF38" s="113"/>
      <c r="AKG38" s="113"/>
      <c r="AKH38" s="113"/>
      <c r="AKI38" s="113"/>
      <c r="AKJ38" s="113"/>
      <c r="AKK38" s="113"/>
      <c r="AKL38" s="113"/>
      <c r="AKM38" s="113"/>
      <c r="AKN38" s="113"/>
      <c r="AKO38" s="113"/>
      <c r="AKP38" s="113"/>
      <c r="AKQ38" s="113"/>
      <c r="AKR38" s="113"/>
      <c r="AKS38" s="113"/>
      <c r="AKT38" s="113"/>
      <c r="AKU38" s="113"/>
      <c r="AKV38" s="113"/>
      <c r="AKW38" s="113"/>
      <c r="AKX38" s="113"/>
      <c r="AKY38" s="113"/>
      <c r="AKZ38" s="113"/>
      <c r="ALA38" s="113"/>
      <c r="ALB38" s="113"/>
      <c r="ALC38" s="113"/>
      <c r="ALD38" s="113"/>
      <c r="ALE38" s="113"/>
      <c r="ALF38" s="113"/>
      <c r="ALG38" s="113"/>
      <c r="ALH38" s="113"/>
      <c r="ALI38" s="113"/>
      <c r="ALJ38" s="113"/>
      <c r="ALK38" s="113"/>
      <c r="ALL38" s="113"/>
      <c r="ALM38" s="113"/>
      <c r="ALN38" s="113"/>
      <c r="ALO38" s="113"/>
      <c r="ALP38" s="113"/>
      <c r="ALQ38" s="113"/>
      <c r="ALR38" s="113"/>
      <c r="ALS38" s="113"/>
      <c r="ALT38" s="113"/>
      <c r="ALU38" s="113"/>
      <c r="ALV38" s="113"/>
      <c r="ALW38" s="113"/>
      <c r="ALX38" s="113"/>
      <c r="ALY38" s="113"/>
      <c r="ALZ38" s="113"/>
      <c r="AMA38" s="113"/>
      <c r="AMB38" s="113"/>
      <c r="AMC38" s="113"/>
      <c r="AMD38" s="113"/>
      <c r="AME38" s="113"/>
      <c r="AMF38" s="113"/>
      <c r="AMG38" s="113"/>
      <c r="AMH38" s="113"/>
      <c r="AMI38" s="113"/>
      <c r="AMJ38" s="113"/>
      <c r="AMK38" s="113"/>
      <c r="AML38" s="113"/>
      <c r="AMM38" s="113"/>
      <c r="AMN38" s="113"/>
      <c r="AMO38" s="113"/>
      <c r="AMP38" s="113"/>
      <c r="AMQ38" s="113"/>
      <c r="AMR38" s="113"/>
      <c r="AMS38" s="113"/>
      <c r="AMT38" s="113"/>
      <c r="AMU38" s="113"/>
      <c r="AMV38" s="113"/>
      <c r="AMW38" s="113"/>
      <c r="AMX38" s="113"/>
      <c r="AMY38" s="113"/>
      <c r="AMZ38" s="113"/>
      <c r="ANA38" s="113"/>
      <c r="ANB38" s="113"/>
      <c r="ANC38" s="113"/>
      <c r="AND38" s="113"/>
      <c r="ANE38" s="113"/>
      <c r="ANF38" s="113"/>
      <c r="ANG38" s="113"/>
      <c r="ANH38" s="113"/>
      <c r="ANI38" s="113"/>
      <c r="ANJ38" s="113"/>
      <c r="ANK38" s="113"/>
      <c r="ANL38" s="113"/>
      <c r="ANM38" s="113"/>
      <c r="ANN38" s="113"/>
      <c r="ANO38" s="113"/>
      <c r="ANP38" s="113"/>
      <c r="ANQ38" s="113"/>
      <c r="ANR38" s="113"/>
      <c r="ANS38" s="113"/>
      <c r="ANT38" s="113"/>
      <c r="ANU38" s="113"/>
      <c r="ANV38" s="113"/>
      <c r="ANW38" s="113"/>
      <c r="ANX38" s="113"/>
      <c r="ANY38" s="113"/>
      <c r="ANZ38" s="113"/>
      <c r="AOA38" s="113"/>
      <c r="AOB38" s="113"/>
      <c r="AOC38" s="113"/>
      <c r="AOD38" s="113"/>
      <c r="AOE38" s="113"/>
      <c r="AOF38" s="113"/>
      <c r="AOG38" s="113"/>
      <c r="AOH38" s="113"/>
      <c r="AOI38" s="113"/>
      <c r="AOJ38" s="113"/>
      <c r="AOK38" s="113"/>
      <c r="AOL38" s="113"/>
      <c r="AOM38" s="113"/>
      <c r="AON38" s="113"/>
      <c r="AOO38" s="113"/>
      <c r="AOP38" s="113"/>
      <c r="AOQ38" s="113"/>
      <c r="AOR38" s="113"/>
      <c r="AOS38" s="113"/>
      <c r="AOT38" s="113"/>
      <c r="AOU38" s="113"/>
      <c r="AOV38" s="113"/>
      <c r="AOW38" s="113"/>
      <c r="AOX38" s="113"/>
      <c r="AOY38" s="113"/>
      <c r="AOZ38" s="113"/>
      <c r="APA38" s="113"/>
      <c r="APB38" s="113"/>
      <c r="APC38" s="113"/>
      <c r="APD38" s="113"/>
      <c r="APE38" s="113"/>
      <c r="APF38" s="113"/>
      <c r="APG38" s="113"/>
      <c r="APH38" s="113"/>
      <c r="API38" s="113"/>
      <c r="APJ38" s="113"/>
      <c r="APK38" s="113"/>
      <c r="APL38" s="113"/>
      <c r="APM38" s="113"/>
      <c r="APN38" s="113"/>
      <c r="APO38" s="113"/>
      <c r="APP38" s="113"/>
      <c r="APQ38" s="113"/>
      <c r="APR38" s="113"/>
      <c r="APS38" s="113"/>
      <c r="APT38" s="113"/>
      <c r="APU38" s="113"/>
      <c r="APV38" s="113"/>
      <c r="APW38" s="113"/>
      <c r="APX38" s="113"/>
      <c r="APY38" s="113"/>
      <c r="APZ38" s="113"/>
      <c r="AQA38" s="113"/>
      <c r="AQB38" s="113"/>
      <c r="AQC38" s="113"/>
      <c r="AQD38" s="113"/>
      <c r="AQE38" s="113"/>
      <c r="AQF38" s="113"/>
      <c r="AQG38" s="113"/>
      <c r="AQH38" s="113"/>
      <c r="AQI38" s="113"/>
      <c r="AQJ38" s="113"/>
      <c r="AQK38" s="113"/>
      <c r="AQL38" s="113"/>
      <c r="AQM38" s="113"/>
      <c r="AQN38" s="113"/>
      <c r="AQO38" s="113"/>
      <c r="AQP38" s="113"/>
      <c r="AQQ38" s="113"/>
      <c r="AQR38" s="113"/>
      <c r="AQS38" s="113"/>
      <c r="AQT38" s="113"/>
      <c r="AQU38" s="113"/>
      <c r="AQV38" s="113"/>
      <c r="AQW38" s="113"/>
      <c r="AQX38" s="113"/>
      <c r="AQY38" s="113"/>
      <c r="AQZ38" s="113"/>
      <c r="ARA38" s="113"/>
      <c r="ARB38" s="113"/>
      <c r="ARC38" s="113"/>
      <c r="ARD38" s="113"/>
      <c r="ARE38" s="113"/>
      <c r="ARF38" s="113"/>
      <c r="ARG38" s="113"/>
      <c r="ARH38" s="113"/>
      <c r="ARI38" s="113"/>
      <c r="ARJ38" s="113"/>
      <c r="ARK38" s="113"/>
      <c r="ARL38" s="113"/>
      <c r="ARM38" s="113"/>
      <c r="ARN38" s="113"/>
      <c r="ARO38" s="113"/>
      <c r="ARP38" s="113"/>
      <c r="ARQ38" s="113"/>
      <c r="ARR38" s="113"/>
      <c r="ARS38" s="113"/>
      <c r="ART38" s="113"/>
      <c r="ARU38" s="113"/>
      <c r="ARV38" s="113"/>
      <c r="ARW38" s="113"/>
      <c r="ARX38" s="113"/>
      <c r="ARY38" s="113"/>
      <c r="ARZ38" s="113"/>
      <c r="ASA38" s="113"/>
      <c r="ASB38" s="113"/>
      <c r="ASC38" s="113"/>
      <c r="ASD38" s="113"/>
      <c r="ASE38" s="113"/>
      <c r="ASF38" s="113"/>
      <c r="ASG38" s="113"/>
      <c r="ASH38" s="113"/>
      <c r="ASI38" s="113"/>
      <c r="ASJ38" s="113"/>
      <c r="ASK38" s="113"/>
      <c r="ASL38" s="113"/>
      <c r="ASM38" s="113"/>
      <c r="ASN38" s="113"/>
      <c r="ASO38" s="113"/>
      <c r="ASP38" s="113"/>
      <c r="ASQ38" s="113"/>
      <c r="ASR38" s="113"/>
      <c r="ASS38" s="113"/>
      <c r="AST38" s="113"/>
      <c r="ASU38" s="113"/>
      <c r="ASV38" s="113"/>
      <c r="ASW38" s="113"/>
      <c r="ASX38" s="113"/>
      <c r="ASY38" s="113"/>
      <c r="ASZ38" s="113"/>
      <c r="ATA38" s="113"/>
      <c r="ATB38" s="113"/>
      <c r="ATC38" s="113"/>
      <c r="ATD38" s="113"/>
      <c r="ATE38" s="113"/>
      <c r="ATF38" s="113"/>
      <c r="ATG38" s="113"/>
      <c r="ATH38" s="113"/>
      <c r="ATI38" s="113"/>
      <c r="ATJ38" s="113"/>
      <c r="ATK38" s="113"/>
      <c r="ATL38" s="113"/>
      <c r="ATM38" s="113"/>
      <c r="ATN38" s="113"/>
      <c r="ATO38" s="113"/>
      <c r="ATP38" s="113"/>
      <c r="ATQ38" s="113"/>
      <c r="ATR38" s="113"/>
      <c r="ATS38" s="113"/>
      <c r="ATT38" s="113"/>
      <c r="ATU38" s="113"/>
      <c r="ATV38" s="113"/>
      <c r="ATW38" s="113"/>
      <c r="ATX38" s="113"/>
      <c r="ATY38" s="113"/>
      <c r="ATZ38" s="113"/>
      <c r="AUA38" s="113"/>
      <c r="AUB38" s="113"/>
      <c r="AUC38" s="113"/>
      <c r="AUD38" s="113"/>
      <c r="AUE38" s="113"/>
      <c r="AUF38" s="113"/>
      <c r="AUG38" s="113"/>
      <c r="AUH38" s="113"/>
      <c r="AUI38" s="113"/>
      <c r="AUJ38" s="113"/>
      <c r="AUK38" s="113"/>
      <c r="AUL38" s="113"/>
      <c r="AUM38" s="113"/>
      <c r="AUN38" s="113"/>
      <c r="AUO38" s="113"/>
      <c r="AUP38" s="113"/>
      <c r="AUQ38" s="113"/>
      <c r="AUR38" s="113"/>
      <c r="AUS38" s="113"/>
      <c r="AUT38" s="113"/>
      <c r="AUU38" s="113"/>
      <c r="AUV38" s="113"/>
      <c r="AUW38" s="113"/>
      <c r="AUX38" s="113"/>
      <c r="AUY38" s="113"/>
      <c r="AUZ38" s="113"/>
      <c r="AVA38" s="113"/>
      <c r="AVB38" s="113"/>
      <c r="AVC38" s="113"/>
      <c r="AVD38" s="113"/>
      <c r="AVE38" s="113"/>
      <c r="AVF38" s="113"/>
      <c r="AVG38" s="113"/>
      <c r="AVH38" s="113"/>
      <c r="AVI38" s="113"/>
      <c r="AVJ38" s="113"/>
      <c r="AVK38" s="113"/>
      <c r="AVL38" s="113"/>
      <c r="AVM38" s="113"/>
      <c r="AVN38" s="113"/>
      <c r="AVO38" s="113"/>
      <c r="AVP38" s="113"/>
      <c r="AVQ38" s="113"/>
      <c r="AVR38" s="113"/>
      <c r="AVS38" s="113"/>
      <c r="AVT38" s="113"/>
      <c r="AVU38" s="113"/>
      <c r="AVV38" s="113"/>
      <c r="AVW38" s="113"/>
      <c r="AVX38" s="113"/>
      <c r="AVY38" s="113"/>
      <c r="AVZ38" s="113"/>
      <c r="AWA38" s="113"/>
      <c r="AWB38" s="113"/>
      <c r="AWC38" s="113"/>
      <c r="AWD38" s="113"/>
      <c r="AWE38" s="113"/>
      <c r="AWF38" s="113"/>
      <c r="AWG38" s="113"/>
      <c r="AWH38" s="113"/>
      <c r="AWI38" s="113"/>
      <c r="AWJ38" s="113"/>
      <c r="AWK38" s="113"/>
      <c r="AWL38" s="113"/>
      <c r="AWM38" s="113"/>
      <c r="AWN38" s="113"/>
      <c r="AWO38" s="113"/>
      <c r="AWP38" s="113"/>
      <c r="AWQ38" s="113"/>
      <c r="AWR38" s="113"/>
      <c r="AWS38" s="113"/>
      <c r="AWT38" s="113"/>
      <c r="AWU38" s="113"/>
      <c r="AWV38" s="113"/>
      <c r="AWW38" s="113"/>
      <c r="AWX38" s="113"/>
      <c r="AWY38" s="113"/>
      <c r="AWZ38" s="113"/>
      <c r="AXA38" s="113"/>
      <c r="AXB38" s="113"/>
      <c r="AXC38" s="113"/>
      <c r="AXD38" s="113"/>
      <c r="AXE38" s="113"/>
      <c r="AXF38" s="113"/>
      <c r="AXG38" s="113"/>
      <c r="AXH38" s="113"/>
      <c r="AXI38" s="113"/>
      <c r="AXJ38" s="113"/>
      <c r="AXK38" s="113"/>
      <c r="AXL38" s="113"/>
      <c r="AXM38" s="113"/>
      <c r="AXN38" s="113"/>
      <c r="AXO38" s="113"/>
      <c r="AXP38" s="113"/>
      <c r="AXQ38" s="113"/>
      <c r="AXR38" s="113"/>
      <c r="AXS38" s="113"/>
      <c r="AXT38" s="113"/>
      <c r="AXU38" s="113"/>
      <c r="AXV38" s="113"/>
      <c r="AXW38" s="113"/>
      <c r="AXX38" s="113"/>
      <c r="AXY38" s="113"/>
      <c r="AXZ38" s="113"/>
      <c r="AYA38" s="113"/>
      <c r="AYB38" s="113"/>
      <c r="AYC38" s="113"/>
      <c r="AYD38" s="113"/>
      <c r="AYE38" s="113"/>
      <c r="AYF38" s="113"/>
      <c r="AYG38" s="113"/>
      <c r="AYH38" s="113"/>
      <c r="AYI38" s="113"/>
      <c r="AYJ38" s="113"/>
      <c r="AYK38" s="113"/>
      <c r="AYL38" s="113"/>
      <c r="AYM38" s="113"/>
      <c r="AYN38" s="113"/>
      <c r="AYO38" s="113"/>
      <c r="AYP38" s="113"/>
      <c r="AYQ38" s="113"/>
      <c r="AYR38" s="113"/>
      <c r="AYS38" s="113"/>
      <c r="AYT38" s="113"/>
      <c r="AYU38" s="113"/>
      <c r="AYV38" s="113"/>
      <c r="AYW38" s="113"/>
      <c r="AYX38" s="113"/>
      <c r="AYY38" s="113"/>
      <c r="AYZ38" s="113"/>
      <c r="AZA38" s="113"/>
      <c r="AZB38" s="113"/>
      <c r="AZC38" s="113"/>
      <c r="AZD38" s="113"/>
      <c r="AZE38" s="113"/>
      <c r="AZF38" s="113"/>
      <c r="AZG38" s="113"/>
      <c r="AZH38" s="113"/>
      <c r="AZI38" s="113"/>
      <c r="AZJ38" s="113"/>
      <c r="AZK38" s="113"/>
      <c r="AZL38" s="113"/>
      <c r="AZM38" s="113"/>
      <c r="AZN38" s="113"/>
      <c r="AZO38" s="113"/>
      <c r="AZP38" s="113"/>
      <c r="AZQ38" s="113"/>
      <c r="AZR38" s="113"/>
      <c r="AZS38" s="113"/>
      <c r="AZT38" s="113"/>
      <c r="AZU38" s="113"/>
      <c r="AZV38" s="113"/>
      <c r="AZW38" s="113"/>
      <c r="AZX38" s="113"/>
      <c r="AZY38" s="113"/>
      <c r="AZZ38" s="113"/>
      <c r="BAA38" s="113"/>
      <c r="BAB38" s="113"/>
      <c r="BAC38" s="113"/>
      <c r="BAD38" s="113"/>
      <c r="BAE38" s="113"/>
      <c r="BAF38" s="113"/>
      <c r="BAG38" s="113"/>
      <c r="BAH38" s="113"/>
      <c r="BAI38" s="113"/>
      <c r="BAJ38" s="113"/>
      <c r="BAK38" s="113"/>
      <c r="BAL38" s="113"/>
      <c r="BAM38" s="113"/>
      <c r="BAN38" s="113"/>
      <c r="BAO38" s="113"/>
      <c r="BAP38" s="113"/>
      <c r="BAQ38" s="113"/>
      <c r="BAR38" s="113"/>
      <c r="BAS38" s="113"/>
      <c r="BAT38" s="113"/>
      <c r="BAU38" s="113"/>
      <c r="BAV38" s="113"/>
      <c r="BAW38" s="113"/>
      <c r="BAX38" s="113"/>
      <c r="BAY38" s="113"/>
      <c r="BAZ38" s="113"/>
      <c r="BBA38" s="113"/>
      <c r="BBB38" s="113"/>
      <c r="BBC38" s="113"/>
      <c r="BBD38" s="113"/>
      <c r="BBE38" s="113"/>
      <c r="BBF38" s="113"/>
      <c r="BBG38" s="113"/>
      <c r="BBH38" s="113"/>
      <c r="BBI38" s="113"/>
      <c r="BBJ38" s="113"/>
      <c r="BBK38" s="113"/>
      <c r="BBL38" s="113"/>
      <c r="BBM38" s="113"/>
      <c r="BBN38" s="113"/>
      <c r="BBO38" s="113"/>
      <c r="BBP38" s="113"/>
      <c r="BBQ38" s="113"/>
      <c r="BBR38" s="113"/>
      <c r="BBS38" s="113"/>
      <c r="BBT38" s="113"/>
      <c r="BBU38" s="113"/>
      <c r="BBV38" s="113"/>
      <c r="BBW38" s="113"/>
      <c r="BBX38" s="113"/>
      <c r="BBY38" s="113"/>
      <c r="BBZ38" s="113"/>
      <c r="BCA38" s="113"/>
      <c r="BCB38" s="113"/>
      <c r="BCC38" s="113"/>
      <c r="BCD38" s="113"/>
      <c r="BCE38" s="113"/>
      <c r="BCF38" s="113"/>
      <c r="BCG38" s="113"/>
      <c r="BCH38" s="113"/>
      <c r="BCI38" s="113"/>
      <c r="BCJ38" s="113"/>
      <c r="BCK38" s="113"/>
      <c r="BCL38" s="113"/>
      <c r="BCM38" s="113"/>
      <c r="BCN38" s="113"/>
      <c r="BCO38" s="113"/>
      <c r="BCP38" s="113"/>
      <c r="BCQ38" s="113"/>
      <c r="BCR38" s="113"/>
      <c r="BCS38" s="113"/>
      <c r="BCT38" s="113"/>
      <c r="BCU38" s="113"/>
      <c r="BCV38" s="113"/>
      <c r="BCW38" s="113"/>
      <c r="BCX38" s="113"/>
      <c r="BCY38" s="113"/>
      <c r="BCZ38" s="113"/>
      <c r="BDA38" s="113"/>
      <c r="BDB38" s="113"/>
      <c r="BDC38" s="113"/>
      <c r="BDD38" s="113"/>
      <c r="BDE38" s="113"/>
      <c r="BDF38" s="113"/>
      <c r="BDG38" s="113"/>
      <c r="BDH38" s="113"/>
      <c r="BDI38" s="113"/>
      <c r="BDJ38" s="113"/>
      <c r="BDK38" s="113"/>
      <c r="BDL38" s="113"/>
      <c r="BDM38" s="113"/>
      <c r="BDN38" s="113"/>
      <c r="BDO38" s="113"/>
      <c r="BDP38" s="113"/>
      <c r="BDQ38" s="113"/>
      <c r="BDR38" s="113"/>
      <c r="BDS38" s="113"/>
      <c r="BDT38" s="113"/>
      <c r="BDU38" s="113"/>
      <c r="BDV38" s="113"/>
      <c r="BDW38" s="113"/>
      <c r="BDX38" s="113"/>
      <c r="BDY38" s="113"/>
      <c r="BDZ38" s="113"/>
      <c r="BEA38" s="113"/>
      <c r="BEB38" s="113"/>
      <c r="BEC38" s="113"/>
      <c r="BED38" s="113"/>
      <c r="BEE38" s="113"/>
      <c r="BEF38" s="113"/>
      <c r="BEG38" s="113"/>
      <c r="BEH38" s="113"/>
      <c r="BEI38" s="113"/>
      <c r="BEJ38" s="113"/>
      <c r="BEK38" s="113"/>
      <c r="BEL38" s="113"/>
      <c r="BEM38" s="113"/>
      <c r="BEN38" s="113"/>
      <c r="BEO38" s="113"/>
      <c r="BEP38" s="113"/>
      <c r="BEQ38" s="113"/>
      <c r="BER38" s="113"/>
      <c r="BES38" s="113"/>
      <c r="BET38" s="113"/>
      <c r="BEU38" s="113"/>
      <c r="BEV38" s="113"/>
      <c r="BEW38" s="113"/>
      <c r="BEX38" s="113"/>
      <c r="BEY38" s="113"/>
      <c r="BEZ38" s="113"/>
      <c r="BFA38" s="113"/>
      <c r="BFB38" s="113"/>
      <c r="BFC38" s="113"/>
      <c r="BFD38" s="113"/>
      <c r="BFE38" s="113"/>
      <c r="BFF38" s="113"/>
      <c r="BFG38" s="113"/>
      <c r="BFH38" s="113"/>
      <c r="BFI38" s="113"/>
      <c r="BFJ38" s="113"/>
      <c r="BFK38" s="113"/>
      <c r="BFL38" s="113"/>
      <c r="BFM38" s="113"/>
      <c r="BFN38" s="113"/>
      <c r="BFO38" s="113"/>
      <c r="BFP38" s="113"/>
      <c r="BFQ38" s="113"/>
      <c r="BFR38" s="113"/>
      <c r="BFS38" s="113"/>
      <c r="BFT38" s="113"/>
      <c r="BFU38" s="113"/>
      <c r="BFV38" s="113"/>
      <c r="BFW38" s="113"/>
      <c r="BFX38" s="113"/>
      <c r="BFY38" s="113"/>
      <c r="BFZ38" s="113"/>
      <c r="BGA38" s="113"/>
      <c r="BGB38" s="113"/>
      <c r="BGC38" s="113"/>
      <c r="BGD38" s="113"/>
      <c r="BGE38" s="113"/>
      <c r="BGF38" s="113"/>
      <c r="BGG38" s="113"/>
      <c r="BGH38" s="113"/>
      <c r="BGI38" s="113"/>
      <c r="BGJ38" s="113"/>
      <c r="BGK38" s="113"/>
      <c r="BGL38" s="113"/>
      <c r="BGM38" s="113"/>
      <c r="BGN38" s="113"/>
      <c r="BGO38" s="113"/>
      <c r="BGP38" s="113"/>
      <c r="BGQ38" s="113"/>
      <c r="BGR38" s="113"/>
      <c r="BGS38" s="113"/>
      <c r="BGT38" s="113"/>
      <c r="BGU38" s="113"/>
      <c r="BGV38" s="113"/>
      <c r="BGW38" s="113"/>
      <c r="BGX38" s="113"/>
      <c r="BGY38" s="113"/>
      <c r="BGZ38" s="113"/>
      <c r="BHA38" s="113"/>
      <c r="BHB38" s="113"/>
      <c r="BHC38" s="113"/>
      <c r="BHD38" s="113"/>
      <c r="BHE38" s="113"/>
      <c r="BHF38" s="113"/>
      <c r="BHG38" s="113"/>
      <c r="BHH38" s="113"/>
      <c r="BHI38" s="113"/>
      <c r="BHJ38" s="113"/>
      <c r="BHK38" s="113"/>
      <c r="BHL38" s="113"/>
      <c r="BHM38" s="113"/>
      <c r="BHN38" s="113"/>
      <c r="BHO38" s="113"/>
      <c r="BHP38" s="113"/>
      <c r="BHQ38" s="113"/>
      <c r="BHR38" s="113"/>
      <c r="BHS38" s="113"/>
      <c r="BHT38" s="113"/>
      <c r="BHU38" s="113"/>
      <c r="BHV38" s="113"/>
      <c r="BHW38" s="113"/>
      <c r="BHX38" s="113"/>
      <c r="BHY38" s="113"/>
      <c r="BHZ38" s="113"/>
      <c r="BIA38" s="113"/>
      <c r="BIB38" s="113"/>
      <c r="BIC38" s="113"/>
      <c r="BID38" s="113"/>
      <c r="BIE38" s="113"/>
      <c r="BIF38" s="113"/>
      <c r="BIG38" s="113"/>
      <c r="BIH38" s="113"/>
      <c r="BII38" s="113"/>
      <c r="BIJ38" s="113"/>
      <c r="BIK38" s="113"/>
      <c r="BIL38" s="113"/>
      <c r="BIM38" s="113"/>
      <c r="BIN38" s="113"/>
      <c r="BIO38" s="113"/>
      <c r="BIP38" s="113"/>
      <c r="BIQ38" s="113"/>
      <c r="BIR38" s="113"/>
      <c r="BIS38" s="113"/>
      <c r="BIT38" s="113"/>
      <c r="BIU38" s="113"/>
      <c r="BIV38" s="113"/>
      <c r="BIW38" s="113"/>
      <c r="BIX38" s="113"/>
      <c r="BIY38" s="113"/>
      <c r="BIZ38" s="113"/>
      <c r="BJA38" s="113"/>
      <c r="BJB38" s="113"/>
      <c r="BJC38" s="113"/>
      <c r="BJD38" s="113"/>
      <c r="BJE38" s="113"/>
      <c r="BJF38" s="113"/>
      <c r="BJG38" s="113"/>
      <c r="BJH38" s="113"/>
      <c r="BJI38" s="113"/>
      <c r="BJJ38" s="113"/>
      <c r="BJK38" s="113"/>
      <c r="BJL38" s="113"/>
      <c r="BJM38" s="113"/>
      <c r="BJN38" s="113"/>
      <c r="BJO38" s="113"/>
      <c r="BJP38" s="113"/>
      <c r="BJQ38" s="113"/>
      <c r="BJR38" s="113"/>
      <c r="BJS38" s="113"/>
      <c r="BJT38" s="113"/>
      <c r="BJU38" s="113"/>
      <c r="BJV38" s="113"/>
      <c r="BJW38" s="113"/>
      <c r="BJX38" s="113"/>
      <c r="BJY38" s="113"/>
      <c r="BJZ38" s="113"/>
      <c r="BKA38" s="113"/>
      <c r="BKB38" s="113"/>
      <c r="BKC38" s="113"/>
      <c r="BKD38" s="113"/>
      <c r="BKE38" s="113"/>
      <c r="BKF38" s="113"/>
      <c r="BKG38" s="113"/>
      <c r="BKH38" s="113"/>
      <c r="BKI38" s="113"/>
      <c r="BKJ38" s="113"/>
      <c r="BKK38" s="113"/>
      <c r="BKL38" s="113"/>
      <c r="BKM38" s="113"/>
      <c r="BKN38" s="113"/>
      <c r="BKO38" s="113"/>
      <c r="BKP38" s="113"/>
      <c r="BKQ38" s="113"/>
      <c r="BKR38" s="113"/>
      <c r="BKS38" s="113"/>
      <c r="BKT38" s="113"/>
      <c r="BKU38" s="113"/>
      <c r="BKV38" s="113"/>
      <c r="BKW38" s="113"/>
      <c r="BKX38" s="113"/>
      <c r="BKY38" s="113"/>
      <c r="BKZ38" s="113"/>
      <c r="BLA38" s="113"/>
      <c r="BLB38" s="113"/>
      <c r="BLC38" s="113"/>
      <c r="BLD38" s="113"/>
      <c r="BLE38" s="113"/>
      <c r="BLF38" s="113"/>
      <c r="BLG38" s="113"/>
      <c r="BLH38" s="113"/>
      <c r="BLI38" s="113"/>
      <c r="BLJ38" s="113"/>
      <c r="BLK38" s="113"/>
      <c r="BLL38" s="113"/>
      <c r="BLM38" s="113"/>
      <c r="BLN38" s="113"/>
      <c r="BLO38" s="113"/>
      <c r="BLP38" s="114"/>
    </row>
    <row r="39" spans="1:1680" s="115" customFormat="1" ht="21.75" customHeight="1">
      <c r="A39" s="380"/>
      <c r="B39" s="382"/>
      <c r="C39" s="385"/>
      <c r="D39" s="112" t="s">
        <v>43</v>
      </c>
      <c r="E39" s="117">
        <v>0</v>
      </c>
      <c r="F39" s="118">
        <v>0</v>
      </c>
      <c r="G39" s="108" t="e">
        <f t="shared" si="8"/>
        <v>#DIV/0!</v>
      </c>
      <c r="H39" s="367">
        <v>16</v>
      </c>
      <c r="I39" s="367" t="s">
        <v>515</v>
      </c>
      <c r="J39" s="367">
        <v>33</v>
      </c>
      <c r="K39" s="364">
        <v>41.3</v>
      </c>
      <c r="L39" s="397">
        <f>K39/J39*100</f>
        <v>125.15151515151514</v>
      </c>
      <c r="M39" s="371" t="s">
        <v>516</v>
      </c>
      <c r="N39" s="371" t="s">
        <v>541</v>
      </c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  <c r="IW39" s="113"/>
      <c r="IX39" s="113"/>
      <c r="IY39" s="113"/>
      <c r="IZ39" s="113"/>
      <c r="JA39" s="113"/>
      <c r="JB39" s="113"/>
      <c r="JC39" s="113"/>
      <c r="JD39" s="113"/>
      <c r="JE39" s="113"/>
      <c r="JF39" s="113"/>
      <c r="JG39" s="113"/>
      <c r="JH39" s="113"/>
      <c r="JI39" s="113"/>
      <c r="JJ39" s="113"/>
      <c r="JK39" s="113"/>
      <c r="JL39" s="113"/>
      <c r="JM39" s="113"/>
      <c r="JN39" s="113"/>
      <c r="JO39" s="113"/>
      <c r="JP39" s="113"/>
      <c r="JQ39" s="113"/>
      <c r="JR39" s="113"/>
      <c r="JS39" s="113"/>
      <c r="JT39" s="113"/>
      <c r="JU39" s="113"/>
      <c r="JV39" s="113"/>
      <c r="JW39" s="113"/>
      <c r="JX39" s="113"/>
      <c r="JY39" s="113"/>
      <c r="JZ39" s="113"/>
      <c r="KA39" s="113"/>
      <c r="KB39" s="113"/>
      <c r="KC39" s="113"/>
      <c r="KD39" s="113"/>
      <c r="KE39" s="113"/>
      <c r="KF39" s="113"/>
      <c r="KG39" s="113"/>
      <c r="KH39" s="113"/>
      <c r="KI39" s="113"/>
      <c r="KJ39" s="113"/>
      <c r="KK39" s="113"/>
      <c r="KL39" s="113"/>
      <c r="KM39" s="113"/>
      <c r="KN39" s="113"/>
      <c r="KO39" s="113"/>
      <c r="KP39" s="113"/>
      <c r="KQ39" s="113"/>
      <c r="KR39" s="113"/>
      <c r="KS39" s="113"/>
      <c r="KT39" s="113"/>
      <c r="KU39" s="113"/>
      <c r="KV39" s="113"/>
      <c r="KW39" s="113"/>
      <c r="KX39" s="113"/>
      <c r="KY39" s="113"/>
      <c r="KZ39" s="113"/>
      <c r="LA39" s="113"/>
      <c r="LB39" s="113"/>
      <c r="LC39" s="113"/>
      <c r="LD39" s="113"/>
      <c r="LE39" s="113"/>
      <c r="LF39" s="113"/>
      <c r="LG39" s="113"/>
      <c r="LH39" s="113"/>
      <c r="LI39" s="113"/>
      <c r="LJ39" s="113"/>
      <c r="LK39" s="113"/>
      <c r="LL39" s="113"/>
      <c r="LM39" s="113"/>
      <c r="LN39" s="113"/>
      <c r="LO39" s="113"/>
      <c r="LP39" s="113"/>
      <c r="LQ39" s="113"/>
      <c r="LR39" s="113"/>
      <c r="LS39" s="113"/>
      <c r="LT39" s="113"/>
      <c r="LU39" s="113"/>
      <c r="LV39" s="113"/>
      <c r="LW39" s="113"/>
      <c r="LX39" s="113"/>
      <c r="LY39" s="113"/>
      <c r="LZ39" s="113"/>
      <c r="MA39" s="113"/>
      <c r="MB39" s="113"/>
      <c r="MC39" s="113"/>
      <c r="MD39" s="113"/>
      <c r="ME39" s="113"/>
      <c r="MF39" s="113"/>
      <c r="MG39" s="113"/>
      <c r="MH39" s="113"/>
      <c r="MI39" s="113"/>
      <c r="MJ39" s="113"/>
      <c r="MK39" s="113"/>
      <c r="ML39" s="113"/>
      <c r="MM39" s="113"/>
      <c r="MN39" s="113"/>
      <c r="MO39" s="113"/>
      <c r="MP39" s="113"/>
      <c r="MQ39" s="113"/>
      <c r="MR39" s="113"/>
      <c r="MS39" s="113"/>
      <c r="MT39" s="113"/>
      <c r="MU39" s="113"/>
      <c r="MV39" s="113"/>
      <c r="MW39" s="113"/>
      <c r="MX39" s="113"/>
      <c r="MY39" s="113"/>
      <c r="MZ39" s="113"/>
      <c r="NA39" s="113"/>
      <c r="NB39" s="113"/>
      <c r="NC39" s="113"/>
      <c r="ND39" s="113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3"/>
      <c r="NS39" s="113"/>
      <c r="NT39" s="113"/>
      <c r="NU39" s="113"/>
      <c r="NV39" s="113"/>
      <c r="NW39" s="113"/>
      <c r="NX39" s="113"/>
      <c r="NY39" s="113"/>
      <c r="NZ39" s="113"/>
      <c r="OA39" s="113"/>
      <c r="OB39" s="113"/>
      <c r="OC39" s="113"/>
      <c r="OD39" s="113"/>
      <c r="OE39" s="113"/>
      <c r="OF39" s="113"/>
      <c r="OG39" s="113"/>
      <c r="OH39" s="113"/>
      <c r="OI39" s="113"/>
      <c r="OJ39" s="113"/>
      <c r="OK39" s="113"/>
      <c r="OL39" s="113"/>
      <c r="OM39" s="113"/>
      <c r="ON39" s="113"/>
      <c r="OO39" s="113"/>
      <c r="OP39" s="113"/>
      <c r="OQ39" s="113"/>
      <c r="OR39" s="113"/>
      <c r="OS39" s="113"/>
      <c r="OT39" s="113"/>
      <c r="OU39" s="113"/>
      <c r="OV39" s="113"/>
      <c r="OW39" s="113"/>
      <c r="OX39" s="113"/>
      <c r="OY39" s="113"/>
      <c r="OZ39" s="113"/>
      <c r="PA39" s="113"/>
      <c r="PB39" s="113"/>
      <c r="PC39" s="113"/>
      <c r="PD39" s="113"/>
      <c r="PE39" s="113"/>
      <c r="PF39" s="113"/>
      <c r="PG39" s="113"/>
      <c r="PH39" s="113"/>
      <c r="PI39" s="113"/>
      <c r="PJ39" s="113"/>
      <c r="PK39" s="113"/>
      <c r="PL39" s="113"/>
      <c r="PM39" s="113"/>
      <c r="PN39" s="113"/>
      <c r="PO39" s="113"/>
      <c r="PP39" s="113"/>
      <c r="PQ39" s="113"/>
      <c r="PR39" s="113"/>
      <c r="PS39" s="113"/>
      <c r="PT39" s="113"/>
      <c r="PU39" s="113"/>
      <c r="PV39" s="113"/>
      <c r="PW39" s="113"/>
      <c r="PX39" s="113"/>
      <c r="PY39" s="113"/>
      <c r="PZ39" s="113"/>
      <c r="QA39" s="113"/>
      <c r="QB39" s="113"/>
      <c r="QC39" s="113"/>
      <c r="QD39" s="113"/>
      <c r="QE39" s="113"/>
      <c r="QF39" s="113"/>
      <c r="QG39" s="113"/>
      <c r="QH39" s="113"/>
      <c r="QI39" s="113"/>
      <c r="QJ39" s="113"/>
      <c r="QK39" s="113"/>
      <c r="QL39" s="113"/>
      <c r="QM39" s="113"/>
      <c r="QN39" s="113"/>
      <c r="QO39" s="113"/>
      <c r="QP39" s="113"/>
      <c r="QQ39" s="113"/>
      <c r="QR39" s="113"/>
      <c r="QS39" s="113"/>
      <c r="QT39" s="113"/>
      <c r="QU39" s="113"/>
      <c r="QV39" s="113"/>
      <c r="QW39" s="113"/>
      <c r="QX39" s="113"/>
      <c r="QY39" s="113"/>
      <c r="QZ39" s="113"/>
      <c r="RA39" s="113"/>
      <c r="RB39" s="113"/>
      <c r="RC39" s="113"/>
      <c r="RD39" s="113"/>
      <c r="RE39" s="113"/>
      <c r="RF39" s="113"/>
      <c r="RG39" s="113"/>
      <c r="RH39" s="113"/>
      <c r="RI39" s="113"/>
      <c r="RJ39" s="113"/>
      <c r="RK39" s="113"/>
      <c r="RL39" s="113"/>
      <c r="RM39" s="113"/>
      <c r="RN39" s="113"/>
      <c r="RO39" s="113"/>
      <c r="RP39" s="113"/>
      <c r="RQ39" s="113"/>
      <c r="RR39" s="113"/>
      <c r="RS39" s="113"/>
      <c r="RT39" s="113"/>
      <c r="RU39" s="113"/>
      <c r="RV39" s="113"/>
      <c r="RW39" s="113"/>
      <c r="RX39" s="113"/>
      <c r="RY39" s="113"/>
      <c r="RZ39" s="113"/>
      <c r="SA39" s="113"/>
      <c r="SB39" s="113"/>
      <c r="SC39" s="113"/>
      <c r="SD39" s="113"/>
      <c r="SE39" s="113"/>
      <c r="SF39" s="113"/>
      <c r="SG39" s="113"/>
      <c r="SH39" s="113"/>
      <c r="SI39" s="113"/>
      <c r="SJ39" s="113"/>
      <c r="SK39" s="113"/>
      <c r="SL39" s="113"/>
      <c r="SM39" s="113"/>
      <c r="SN39" s="113"/>
      <c r="SO39" s="113"/>
      <c r="SP39" s="113"/>
      <c r="SQ39" s="113"/>
      <c r="SR39" s="113"/>
      <c r="SS39" s="113"/>
      <c r="ST39" s="113"/>
      <c r="SU39" s="113"/>
      <c r="SV39" s="113"/>
      <c r="SW39" s="113"/>
      <c r="SX39" s="113"/>
      <c r="SY39" s="113"/>
      <c r="SZ39" s="113"/>
      <c r="TA39" s="113"/>
      <c r="TB39" s="113"/>
      <c r="TC39" s="113"/>
      <c r="TD39" s="113"/>
      <c r="TE39" s="113"/>
      <c r="TF39" s="113"/>
      <c r="TG39" s="113"/>
      <c r="TH39" s="113"/>
      <c r="TI39" s="113"/>
      <c r="TJ39" s="113"/>
      <c r="TK39" s="113"/>
      <c r="TL39" s="113"/>
      <c r="TM39" s="113"/>
      <c r="TN39" s="113"/>
      <c r="TO39" s="113"/>
      <c r="TP39" s="113"/>
      <c r="TQ39" s="113"/>
      <c r="TR39" s="113"/>
      <c r="TS39" s="113"/>
      <c r="TT39" s="113"/>
      <c r="TU39" s="113"/>
      <c r="TV39" s="113"/>
      <c r="TW39" s="113"/>
      <c r="TX39" s="113"/>
      <c r="TY39" s="113"/>
      <c r="TZ39" s="113"/>
      <c r="UA39" s="113"/>
      <c r="UB39" s="113"/>
      <c r="UC39" s="113"/>
      <c r="UD39" s="113"/>
      <c r="UE39" s="113"/>
      <c r="UF39" s="113"/>
      <c r="UG39" s="113"/>
      <c r="UH39" s="113"/>
      <c r="UI39" s="113"/>
      <c r="UJ39" s="113"/>
      <c r="UK39" s="113"/>
      <c r="UL39" s="113"/>
      <c r="UM39" s="113"/>
      <c r="UN39" s="113"/>
      <c r="UO39" s="113"/>
      <c r="UP39" s="113"/>
      <c r="UQ39" s="113"/>
      <c r="UR39" s="113"/>
      <c r="US39" s="113"/>
      <c r="UT39" s="113"/>
      <c r="UU39" s="113"/>
      <c r="UV39" s="113"/>
      <c r="UW39" s="113"/>
      <c r="UX39" s="113"/>
      <c r="UY39" s="113"/>
      <c r="UZ39" s="113"/>
      <c r="VA39" s="113"/>
      <c r="VB39" s="113"/>
      <c r="VC39" s="113"/>
      <c r="VD39" s="113"/>
      <c r="VE39" s="113"/>
      <c r="VF39" s="113"/>
      <c r="VG39" s="113"/>
      <c r="VH39" s="113"/>
      <c r="VI39" s="113"/>
      <c r="VJ39" s="113"/>
      <c r="VK39" s="113"/>
      <c r="VL39" s="113"/>
      <c r="VM39" s="113"/>
      <c r="VN39" s="113"/>
      <c r="VO39" s="113"/>
      <c r="VP39" s="113"/>
      <c r="VQ39" s="113"/>
      <c r="VR39" s="113"/>
      <c r="VS39" s="113"/>
      <c r="VT39" s="113"/>
      <c r="VU39" s="113"/>
      <c r="VV39" s="113"/>
      <c r="VW39" s="113"/>
      <c r="VX39" s="113"/>
      <c r="VY39" s="113"/>
      <c r="VZ39" s="113"/>
      <c r="WA39" s="113"/>
      <c r="WB39" s="113"/>
      <c r="WC39" s="113"/>
      <c r="WD39" s="113"/>
      <c r="WE39" s="113"/>
      <c r="WF39" s="113"/>
      <c r="WG39" s="113"/>
      <c r="WH39" s="113"/>
      <c r="WI39" s="113"/>
      <c r="WJ39" s="113"/>
      <c r="WK39" s="113"/>
      <c r="WL39" s="113"/>
      <c r="WM39" s="113"/>
      <c r="WN39" s="113"/>
      <c r="WO39" s="113"/>
      <c r="WP39" s="113"/>
      <c r="WQ39" s="113"/>
      <c r="WR39" s="113"/>
      <c r="WS39" s="113"/>
      <c r="WT39" s="113"/>
      <c r="WU39" s="113"/>
      <c r="WV39" s="113"/>
      <c r="WW39" s="113"/>
      <c r="WX39" s="113"/>
      <c r="WY39" s="113"/>
      <c r="WZ39" s="113"/>
      <c r="XA39" s="113"/>
      <c r="XB39" s="113"/>
      <c r="XC39" s="113"/>
      <c r="XD39" s="113"/>
      <c r="XE39" s="113"/>
      <c r="XF39" s="113"/>
      <c r="XG39" s="113"/>
      <c r="XH39" s="113"/>
      <c r="XI39" s="113"/>
      <c r="XJ39" s="113"/>
      <c r="XK39" s="113"/>
      <c r="XL39" s="113"/>
      <c r="XM39" s="113"/>
      <c r="XN39" s="113"/>
      <c r="XO39" s="113"/>
      <c r="XP39" s="113"/>
      <c r="XQ39" s="113"/>
      <c r="XR39" s="113"/>
      <c r="XS39" s="113"/>
      <c r="XT39" s="113"/>
      <c r="XU39" s="113"/>
      <c r="XV39" s="113"/>
      <c r="XW39" s="113"/>
      <c r="XX39" s="113"/>
      <c r="XY39" s="113"/>
      <c r="XZ39" s="113"/>
      <c r="YA39" s="113"/>
      <c r="YB39" s="113"/>
      <c r="YC39" s="113"/>
      <c r="YD39" s="113"/>
      <c r="YE39" s="113"/>
      <c r="YF39" s="113"/>
      <c r="YG39" s="113"/>
      <c r="YH39" s="113"/>
      <c r="YI39" s="113"/>
      <c r="YJ39" s="113"/>
      <c r="YK39" s="113"/>
      <c r="YL39" s="113"/>
      <c r="YM39" s="113"/>
      <c r="YN39" s="113"/>
      <c r="YO39" s="113"/>
      <c r="YP39" s="113"/>
      <c r="YQ39" s="113"/>
      <c r="YR39" s="113"/>
      <c r="YS39" s="113"/>
      <c r="YT39" s="113"/>
      <c r="YU39" s="113"/>
      <c r="YV39" s="113"/>
      <c r="YW39" s="113"/>
      <c r="YX39" s="113"/>
      <c r="YY39" s="113"/>
      <c r="YZ39" s="113"/>
      <c r="ZA39" s="113"/>
      <c r="ZB39" s="113"/>
      <c r="ZC39" s="113"/>
      <c r="ZD39" s="113"/>
      <c r="ZE39" s="113"/>
      <c r="ZF39" s="113"/>
      <c r="ZG39" s="113"/>
      <c r="ZH39" s="113"/>
      <c r="ZI39" s="113"/>
      <c r="ZJ39" s="113"/>
      <c r="ZK39" s="113"/>
      <c r="ZL39" s="113"/>
      <c r="ZM39" s="113"/>
      <c r="ZN39" s="113"/>
      <c r="ZO39" s="113"/>
      <c r="ZP39" s="113"/>
      <c r="ZQ39" s="113"/>
      <c r="ZR39" s="113"/>
      <c r="ZS39" s="113"/>
      <c r="ZT39" s="113"/>
      <c r="ZU39" s="113"/>
      <c r="ZV39" s="113"/>
      <c r="ZW39" s="113"/>
      <c r="ZX39" s="113"/>
      <c r="ZY39" s="113"/>
      <c r="ZZ39" s="113"/>
      <c r="AAA39" s="113"/>
      <c r="AAB39" s="113"/>
      <c r="AAC39" s="113"/>
      <c r="AAD39" s="113"/>
      <c r="AAE39" s="113"/>
      <c r="AAF39" s="113"/>
      <c r="AAG39" s="113"/>
      <c r="AAH39" s="113"/>
      <c r="AAI39" s="113"/>
      <c r="AAJ39" s="113"/>
      <c r="AAK39" s="113"/>
      <c r="AAL39" s="113"/>
      <c r="AAM39" s="113"/>
      <c r="AAN39" s="113"/>
      <c r="AAO39" s="113"/>
      <c r="AAP39" s="113"/>
      <c r="AAQ39" s="113"/>
      <c r="AAR39" s="113"/>
      <c r="AAS39" s="113"/>
      <c r="AAT39" s="113"/>
      <c r="AAU39" s="113"/>
      <c r="AAV39" s="113"/>
      <c r="AAW39" s="113"/>
      <c r="AAX39" s="113"/>
      <c r="AAY39" s="113"/>
      <c r="AAZ39" s="113"/>
      <c r="ABA39" s="113"/>
      <c r="ABB39" s="113"/>
      <c r="ABC39" s="113"/>
      <c r="ABD39" s="113"/>
      <c r="ABE39" s="113"/>
      <c r="ABF39" s="113"/>
      <c r="ABG39" s="113"/>
      <c r="ABH39" s="113"/>
      <c r="ABI39" s="113"/>
      <c r="ABJ39" s="113"/>
      <c r="ABK39" s="113"/>
      <c r="ABL39" s="113"/>
      <c r="ABM39" s="113"/>
      <c r="ABN39" s="113"/>
      <c r="ABO39" s="113"/>
      <c r="ABP39" s="113"/>
      <c r="ABQ39" s="113"/>
      <c r="ABR39" s="113"/>
      <c r="ABS39" s="113"/>
      <c r="ABT39" s="113"/>
      <c r="ABU39" s="113"/>
      <c r="ABV39" s="113"/>
      <c r="ABW39" s="113"/>
      <c r="ABX39" s="113"/>
      <c r="ABY39" s="113"/>
      <c r="ABZ39" s="113"/>
      <c r="ACA39" s="113"/>
      <c r="ACB39" s="113"/>
      <c r="ACC39" s="113"/>
      <c r="ACD39" s="113"/>
      <c r="ACE39" s="113"/>
      <c r="ACF39" s="113"/>
      <c r="ACG39" s="113"/>
      <c r="ACH39" s="113"/>
      <c r="ACI39" s="113"/>
      <c r="ACJ39" s="113"/>
      <c r="ACK39" s="113"/>
      <c r="ACL39" s="113"/>
      <c r="ACM39" s="113"/>
      <c r="ACN39" s="113"/>
      <c r="ACO39" s="113"/>
      <c r="ACP39" s="113"/>
      <c r="ACQ39" s="113"/>
      <c r="ACR39" s="113"/>
      <c r="ACS39" s="113"/>
      <c r="ACT39" s="113"/>
      <c r="ACU39" s="113"/>
      <c r="ACV39" s="113"/>
      <c r="ACW39" s="113"/>
      <c r="ACX39" s="113"/>
      <c r="ACY39" s="113"/>
      <c r="ACZ39" s="113"/>
      <c r="ADA39" s="113"/>
      <c r="ADB39" s="113"/>
      <c r="ADC39" s="113"/>
      <c r="ADD39" s="113"/>
      <c r="ADE39" s="113"/>
      <c r="ADF39" s="113"/>
      <c r="ADG39" s="113"/>
      <c r="ADH39" s="113"/>
      <c r="ADI39" s="113"/>
      <c r="ADJ39" s="113"/>
      <c r="ADK39" s="113"/>
      <c r="ADL39" s="113"/>
      <c r="ADM39" s="113"/>
      <c r="ADN39" s="113"/>
      <c r="ADO39" s="113"/>
      <c r="ADP39" s="113"/>
      <c r="ADQ39" s="113"/>
      <c r="ADR39" s="113"/>
      <c r="ADS39" s="113"/>
      <c r="ADT39" s="113"/>
      <c r="ADU39" s="113"/>
      <c r="ADV39" s="113"/>
      <c r="ADW39" s="113"/>
      <c r="ADX39" s="113"/>
      <c r="ADY39" s="113"/>
      <c r="ADZ39" s="113"/>
      <c r="AEA39" s="113"/>
      <c r="AEB39" s="113"/>
      <c r="AEC39" s="113"/>
      <c r="AED39" s="113"/>
      <c r="AEE39" s="113"/>
      <c r="AEF39" s="113"/>
      <c r="AEG39" s="113"/>
      <c r="AEH39" s="113"/>
      <c r="AEI39" s="113"/>
      <c r="AEJ39" s="113"/>
      <c r="AEK39" s="113"/>
      <c r="AEL39" s="113"/>
      <c r="AEM39" s="113"/>
      <c r="AEN39" s="113"/>
      <c r="AEO39" s="113"/>
      <c r="AEP39" s="113"/>
      <c r="AEQ39" s="113"/>
      <c r="AER39" s="113"/>
      <c r="AES39" s="113"/>
      <c r="AET39" s="113"/>
      <c r="AEU39" s="113"/>
      <c r="AEV39" s="113"/>
      <c r="AEW39" s="113"/>
      <c r="AEX39" s="113"/>
      <c r="AEY39" s="113"/>
      <c r="AEZ39" s="113"/>
      <c r="AFA39" s="113"/>
      <c r="AFB39" s="113"/>
      <c r="AFC39" s="113"/>
      <c r="AFD39" s="113"/>
      <c r="AFE39" s="113"/>
      <c r="AFF39" s="113"/>
      <c r="AFG39" s="113"/>
      <c r="AFH39" s="113"/>
      <c r="AFI39" s="113"/>
      <c r="AFJ39" s="113"/>
      <c r="AFK39" s="113"/>
      <c r="AFL39" s="113"/>
      <c r="AFM39" s="113"/>
      <c r="AFN39" s="113"/>
      <c r="AFO39" s="113"/>
      <c r="AFP39" s="113"/>
      <c r="AFQ39" s="113"/>
      <c r="AFR39" s="113"/>
      <c r="AFS39" s="113"/>
      <c r="AFT39" s="113"/>
      <c r="AFU39" s="113"/>
      <c r="AFV39" s="113"/>
      <c r="AFW39" s="113"/>
      <c r="AFX39" s="113"/>
      <c r="AFY39" s="113"/>
      <c r="AFZ39" s="113"/>
      <c r="AGA39" s="113"/>
      <c r="AGB39" s="113"/>
      <c r="AGC39" s="113"/>
      <c r="AGD39" s="113"/>
      <c r="AGE39" s="113"/>
      <c r="AGF39" s="113"/>
      <c r="AGG39" s="113"/>
      <c r="AGH39" s="113"/>
      <c r="AGI39" s="113"/>
      <c r="AGJ39" s="113"/>
      <c r="AGK39" s="113"/>
      <c r="AGL39" s="113"/>
      <c r="AGM39" s="113"/>
      <c r="AGN39" s="113"/>
      <c r="AGO39" s="113"/>
      <c r="AGP39" s="113"/>
      <c r="AGQ39" s="113"/>
      <c r="AGR39" s="113"/>
      <c r="AGS39" s="113"/>
      <c r="AGT39" s="113"/>
      <c r="AGU39" s="113"/>
      <c r="AGV39" s="113"/>
      <c r="AGW39" s="113"/>
      <c r="AGX39" s="113"/>
      <c r="AGY39" s="113"/>
      <c r="AGZ39" s="113"/>
      <c r="AHA39" s="113"/>
      <c r="AHB39" s="113"/>
      <c r="AHC39" s="113"/>
      <c r="AHD39" s="113"/>
      <c r="AHE39" s="113"/>
      <c r="AHF39" s="113"/>
      <c r="AHG39" s="113"/>
      <c r="AHH39" s="113"/>
      <c r="AHI39" s="113"/>
      <c r="AHJ39" s="113"/>
      <c r="AHK39" s="113"/>
      <c r="AHL39" s="113"/>
      <c r="AHM39" s="113"/>
      <c r="AHN39" s="113"/>
      <c r="AHO39" s="113"/>
      <c r="AHP39" s="113"/>
      <c r="AHQ39" s="113"/>
      <c r="AHR39" s="113"/>
      <c r="AHS39" s="113"/>
      <c r="AHT39" s="113"/>
      <c r="AHU39" s="113"/>
      <c r="AHV39" s="113"/>
      <c r="AHW39" s="113"/>
      <c r="AHX39" s="113"/>
      <c r="AHY39" s="113"/>
      <c r="AHZ39" s="113"/>
      <c r="AIA39" s="113"/>
      <c r="AIB39" s="113"/>
      <c r="AIC39" s="113"/>
      <c r="AID39" s="113"/>
      <c r="AIE39" s="113"/>
      <c r="AIF39" s="113"/>
      <c r="AIG39" s="113"/>
      <c r="AIH39" s="113"/>
      <c r="AII39" s="113"/>
      <c r="AIJ39" s="113"/>
      <c r="AIK39" s="113"/>
      <c r="AIL39" s="113"/>
      <c r="AIM39" s="113"/>
      <c r="AIN39" s="113"/>
      <c r="AIO39" s="113"/>
      <c r="AIP39" s="113"/>
      <c r="AIQ39" s="113"/>
      <c r="AIR39" s="113"/>
      <c r="AIS39" s="113"/>
      <c r="AIT39" s="113"/>
      <c r="AIU39" s="113"/>
      <c r="AIV39" s="113"/>
      <c r="AIW39" s="113"/>
      <c r="AIX39" s="113"/>
      <c r="AIY39" s="113"/>
      <c r="AIZ39" s="113"/>
      <c r="AJA39" s="113"/>
      <c r="AJB39" s="113"/>
      <c r="AJC39" s="113"/>
      <c r="AJD39" s="113"/>
      <c r="AJE39" s="113"/>
      <c r="AJF39" s="113"/>
      <c r="AJG39" s="113"/>
      <c r="AJH39" s="113"/>
      <c r="AJI39" s="113"/>
      <c r="AJJ39" s="113"/>
      <c r="AJK39" s="113"/>
      <c r="AJL39" s="113"/>
      <c r="AJM39" s="113"/>
      <c r="AJN39" s="113"/>
      <c r="AJO39" s="113"/>
      <c r="AJP39" s="113"/>
      <c r="AJQ39" s="113"/>
      <c r="AJR39" s="113"/>
      <c r="AJS39" s="113"/>
      <c r="AJT39" s="113"/>
      <c r="AJU39" s="113"/>
      <c r="AJV39" s="113"/>
      <c r="AJW39" s="113"/>
      <c r="AJX39" s="113"/>
      <c r="AJY39" s="113"/>
      <c r="AJZ39" s="113"/>
      <c r="AKA39" s="113"/>
      <c r="AKB39" s="113"/>
      <c r="AKC39" s="113"/>
      <c r="AKD39" s="113"/>
      <c r="AKE39" s="113"/>
      <c r="AKF39" s="113"/>
      <c r="AKG39" s="113"/>
      <c r="AKH39" s="113"/>
      <c r="AKI39" s="113"/>
      <c r="AKJ39" s="113"/>
      <c r="AKK39" s="113"/>
      <c r="AKL39" s="113"/>
      <c r="AKM39" s="113"/>
      <c r="AKN39" s="113"/>
      <c r="AKO39" s="113"/>
      <c r="AKP39" s="113"/>
      <c r="AKQ39" s="113"/>
      <c r="AKR39" s="113"/>
      <c r="AKS39" s="113"/>
      <c r="AKT39" s="113"/>
      <c r="AKU39" s="113"/>
      <c r="AKV39" s="113"/>
      <c r="AKW39" s="113"/>
      <c r="AKX39" s="113"/>
      <c r="AKY39" s="113"/>
      <c r="AKZ39" s="113"/>
      <c r="ALA39" s="113"/>
      <c r="ALB39" s="113"/>
      <c r="ALC39" s="113"/>
      <c r="ALD39" s="113"/>
      <c r="ALE39" s="113"/>
      <c r="ALF39" s="113"/>
      <c r="ALG39" s="113"/>
      <c r="ALH39" s="113"/>
      <c r="ALI39" s="113"/>
      <c r="ALJ39" s="113"/>
      <c r="ALK39" s="113"/>
      <c r="ALL39" s="113"/>
      <c r="ALM39" s="113"/>
      <c r="ALN39" s="113"/>
      <c r="ALO39" s="113"/>
      <c r="ALP39" s="113"/>
      <c r="ALQ39" s="113"/>
      <c r="ALR39" s="113"/>
      <c r="ALS39" s="113"/>
      <c r="ALT39" s="113"/>
      <c r="ALU39" s="113"/>
      <c r="ALV39" s="113"/>
      <c r="ALW39" s="113"/>
      <c r="ALX39" s="113"/>
      <c r="ALY39" s="113"/>
      <c r="ALZ39" s="113"/>
      <c r="AMA39" s="113"/>
      <c r="AMB39" s="113"/>
      <c r="AMC39" s="113"/>
      <c r="AMD39" s="113"/>
      <c r="AME39" s="113"/>
      <c r="AMF39" s="113"/>
      <c r="AMG39" s="113"/>
      <c r="AMH39" s="113"/>
      <c r="AMI39" s="113"/>
      <c r="AMJ39" s="113"/>
      <c r="AMK39" s="113"/>
      <c r="AML39" s="113"/>
      <c r="AMM39" s="113"/>
      <c r="AMN39" s="113"/>
      <c r="AMO39" s="113"/>
      <c r="AMP39" s="113"/>
      <c r="AMQ39" s="113"/>
      <c r="AMR39" s="113"/>
      <c r="AMS39" s="113"/>
      <c r="AMT39" s="113"/>
      <c r="AMU39" s="113"/>
      <c r="AMV39" s="113"/>
      <c r="AMW39" s="113"/>
      <c r="AMX39" s="113"/>
      <c r="AMY39" s="113"/>
      <c r="AMZ39" s="113"/>
      <c r="ANA39" s="113"/>
      <c r="ANB39" s="113"/>
      <c r="ANC39" s="113"/>
      <c r="AND39" s="113"/>
      <c r="ANE39" s="113"/>
      <c r="ANF39" s="113"/>
      <c r="ANG39" s="113"/>
      <c r="ANH39" s="113"/>
      <c r="ANI39" s="113"/>
      <c r="ANJ39" s="113"/>
      <c r="ANK39" s="113"/>
      <c r="ANL39" s="113"/>
      <c r="ANM39" s="113"/>
      <c r="ANN39" s="113"/>
      <c r="ANO39" s="113"/>
      <c r="ANP39" s="113"/>
      <c r="ANQ39" s="113"/>
      <c r="ANR39" s="113"/>
      <c r="ANS39" s="113"/>
      <c r="ANT39" s="113"/>
      <c r="ANU39" s="113"/>
      <c r="ANV39" s="113"/>
      <c r="ANW39" s="113"/>
      <c r="ANX39" s="113"/>
      <c r="ANY39" s="113"/>
      <c r="ANZ39" s="113"/>
      <c r="AOA39" s="113"/>
      <c r="AOB39" s="113"/>
      <c r="AOC39" s="113"/>
      <c r="AOD39" s="113"/>
      <c r="AOE39" s="113"/>
      <c r="AOF39" s="113"/>
      <c r="AOG39" s="113"/>
      <c r="AOH39" s="113"/>
      <c r="AOI39" s="113"/>
      <c r="AOJ39" s="113"/>
      <c r="AOK39" s="113"/>
      <c r="AOL39" s="113"/>
      <c r="AOM39" s="113"/>
      <c r="AON39" s="113"/>
      <c r="AOO39" s="113"/>
      <c r="AOP39" s="113"/>
      <c r="AOQ39" s="113"/>
      <c r="AOR39" s="113"/>
      <c r="AOS39" s="113"/>
      <c r="AOT39" s="113"/>
      <c r="AOU39" s="113"/>
      <c r="AOV39" s="113"/>
      <c r="AOW39" s="113"/>
      <c r="AOX39" s="113"/>
      <c r="AOY39" s="113"/>
      <c r="AOZ39" s="113"/>
      <c r="APA39" s="113"/>
      <c r="APB39" s="113"/>
      <c r="APC39" s="113"/>
      <c r="APD39" s="113"/>
      <c r="APE39" s="113"/>
      <c r="APF39" s="113"/>
      <c r="APG39" s="113"/>
      <c r="APH39" s="113"/>
      <c r="API39" s="113"/>
      <c r="APJ39" s="113"/>
      <c r="APK39" s="113"/>
      <c r="APL39" s="113"/>
      <c r="APM39" s="113"/>
      <c r="APN39" s="113"/>
      <c r="APO39" s="113"/>
      <c r="APP39" s="113"/>
      <c r="APQ39" s="113"/>
      <c r="APR39" s="113"/>
      <c r="APS39" s="113"/>
      <c r="APT39" s="113"/>
      <c r="APU39" s="113"/>
      <c r="APV39" s="113"/>
      <c r="APW39" s="113"/>
      <c r="APX39" s="113"/>
      <c r="APY39" s="113"/>
      <c r="APZ39" s="113"/>
      <c r="AQA39" s="113"/>
      <c r="AQB39" s="113"/>
      <c r="AQC39" s="113"/>
      <c r="AQD39" s="113"/>
      <c r="AQE39" s="113"/>
      <c r="AQF39" s="113"/>
      <c r="AQG39" s="113"/>
      <c r="AQH39" s="113"/>
      <c r="AQI39" s="113"/>
      <c r="AQJ39" s="113"/>
      <c r="AQK39" s="113"/>
      <c r="AQL39" s="113"/>
      <c r="AQM39" s="113"/>
      <c r="AQN39" s="113"/>
      <c r="AQO39" s="113"/>
      <c r="AQP39" s="113"/>
      <c r="AQQ39" s="113"/>
      <c r="AQR39" s="113"/>
      <c r="AQS39" s="113"/>
      <c r="AQT39" s="113"/>
      <c r="AQU39" s="113"/>
      <c r="AQV39" s="113"/>
      <c r="AQW39" s="113"/>
      <c r="AQX39" s="113"/>
      <c r="AQY39" s="113"/>
      <c r="AQZ39" s="113"/>
      <c r="ARA39" s="113"/>
      <c r="ARB39" s="113"/>
      <c r="ARC39" s="113"/>
      <c r="ARD39" s="113"/>
      <c r="ARE39" s="113"/>
      <c r="ARF39" s="113"/>
      <c r="ARG39" s="113"/>
      <c r="ARH39" s="113"/>
      <c r="ARI39" s="113"/>
      <c r="ARJ39" s="113"/>
      <c r="ARK39" s="113"/>
      <c r="ARL39" s="113"/>
      <c r="ARM39" s="113"/>
      <c r="ARN39" s="113"/>
      <c r="ARO39" s="113"/>
      <c r="ARP39" s="113"/>
      <c r="ARQ39" s="113"/>
      <c r="ARR39" s="113"/>
      <c r="ARS39" s="113"/>
      <c r="ART39" s="113"/>
      <c r="ARU39" s="113"/>
      <c r="ARV39" s="113"/>
      <c r="ARW39" s="113"/>
      <c r="ARX39" s="113"/>
      <c r="ARY39" s="113"/>
      <c r="ARZ39" s="113"/>
      <c r="ASA39" s="113"/>
      <c r="ASB39" s="113"/>
      <c r="ASC39" s="113"/>
      <c r="ASD39" s="113"/>
      <c r="ASE39" s="113"/>
      <c r="ASF39" s="113"/>
      <c r="ASG39" s="113"/>
      <c r="ASH39" s="113"/>
      <c r="ASI39" s="113"/>
      <c r="ASJ39" s="113"/>
      <c r="ASK39" s="113"/>
      <c r="ASL39" s="113"/>
      <c r="ASM39" s="113"/>
      <c r="ASN39" s="113"/>
      <c r="ASO39" s="113"/>
      <c r="ASP39" s="113"/>
      <c r="ASQ39" s="113"/>
      <c r="ASR39" s="113"/>
      <c r="ASS39" s="113"/>
      <c r="AST39" s="113"/>
      <c r="ASU39" s="113"/>
      <c r="ASV39" s="113"/>
      <c r="ASW39" s="113"/>
      <c r="ASX39" s="113"/>
      <c r="ASY39" s="113"/>
      <c r="ASZ39" s="113"/>
      <c r="ATA39" s="113"/>
      <c r="ATB39" s="113"/>
      <c r="ATC39" s="113"/>
      <c r="ATD39" s="113"/>
      <c r="ATE39" s="113"/>
      <c r="ATF39" s="113"/>
      <c r="ATG39" s="113"/>
      <c r="ATH39" s="113"/>
      <c r="ATI39" s="113"/>
      <c r="ATJ39" s="113"/>
      <c r="ATK39" s="113"/>
      <c r="ATL39" s="113"/>
      <c r="ATM39" s="113"/>
      <c r="ATN39" s="113"/>
      <c r="ATO39" s="113"/>
      <c r="ATP39" s="113"/>
      <c r="ATQ39" s="113"/>
      <c r="ATR39" s="113"/>
      <c r="ATS39" s="113"/>
      <c r="ATT39" s="113"/>
      <c r="ATU39" s="113"/>
      <c r="ATV39" s="113"/>
      <c r="ATW39" s="113"/>
      <c r="ATX39" s="113"/>
      <c r="ATY39" s="113"/>
      <c r="ATZ39" s="113"/>
      <c r="AUA39" s="113"/>
      <c r="AUB39" s="113"/>
      <c r="AUC39" s="113"/>
      <c r="AUD39" s="113"/>
      <c r="AUE39" s="113"/>
      <c r="AUF39" s="113"/>
      <c r="AUG39" s="113"/>
      <c r="AUH39" s="113"/>
      <c r="AUI39" s="113"/>
      <c r="AUJ39" s="113"/>
      <c r="AUK39" s="113"/>
      <c r="AUL39" s="113"/>
      <c r="AUM39" s="113"/>
      <c r="AUN39" s="113"/>
      <c r="AUO39" s="113"/>
      <c r="AUP39" s="113"/>
      <c r="AUQ39" s="113"/>
      <c r="AUR39" s="113"/>
      <c r="AUS39" s="113"/>
      <c r="AUT39" s="113"/>
      <c r="AUU39" s="113"/>
      <c r="AUV39" s="113"/>
      <c r="AUW39" s="113"/>
      <c r="AUX39" s="113"/>
      <c r="AUY39" s="113"/>
      <c r="AUZ39" s="113"/>
      <c r="AVA39" s="113"/>
      <c r="AVB39" s="113"/>
      <c r="AVC39" s="113"/>
      <c r="AVD39" s="113"/>
      <c r="AVE39" s="113"/>
      <c r="AVF39" s="113"/>
      <c r="AVG39" s="113"/>
      <c r="AVH39" s="113"/>
      <c r="AVI39" s="113"/>
      <c r="AVJ39" s="113"/>
      <c r="AVK39" s="113"/>
      <c r="AVL39" s="113"/>
      <c r="AVM39" s="113"/>
      <c r="AVN39" s="113"/>
      <c r="AVO39" s="113"/>
      <c r="AVP39" s="113"/>
      <c r="AVQ39" s="113"/>
      <c r="AVR39" s="113"/>
      <c r="AVS39" s="113"/>
      <c r="AVT39" s="113"/>
      <c r="AVU39" s="113"/>
      <c r="AVV39" s="113"/>
      <c r="AVW39" s="113"/>
      <c r="AVX39" s="113"/>
      <c r="AVY39" s="113"/>
      <c r="AVZ39" s="113"/>
      <c r="AWA39" s="113"/>
      <c r="AWB39" s="113"/>
      <c r="AWC39" s="113"/>
      <c r="AWD39" s="113"/>
      <c r="AWE39" s="113"/>
      <c r="AWF39" s="113"/>
      <c r="AWG39" s="113"/>
      <c r="AWH39" s="113"/>
      <c r="AWI39" s="113"/>
      <c r="AWJ39" s="113"/>
      <c r="AWK39" s="113"/>
      <c r="AWL39" s="113"/>
      <c r="AWM39" s="113"/>
      <c r="AWN39" s="113"/>
      <c r="AWO39" s="113"/>
      <c r="AWP39" s="113"/>
      <c r="AWQ39" s="113"/>
      <c r="AWR39" s="113"/>
      <c r="AWS39" s="113"/>
      <c r="AWT39" s="113"/>
      <c r="AWU39" s="113"/>
      <c r="AWV39" s="113"/>
      <c r="AWW39" s="113"/>
      <c r="AWX39" s="113"/>
      <c r="AWY39" s="113"/>
      <c r="AWZ39" s="113"/>
      <c r="AXA39" s="113"/>
      <c r="AXB39" s="113"/>
      <c r="AXC39" s="113"/>
      <c r="AXD39" s="113"/>
      <c r="AXE39" s="113"/>
      <c r="AXF39" s="113"/>
      <c r="AXG39" s="113"/>
      <c r="AXH39" s="113"/>
      <c r="AXI39" s="113"/>
      <c r="AXJ39" s="113"/>
      <c r="AXK39" s="113"/>
      <c r="AXL39" s="113"/>
      <c r="AXM39" s="113"/>
      <c r="AXN39" s="113"/>
      <c r="AXO39" s="113"/>
      <c r="AXP39" s="113"/>
      <c r="AXQ39" s="113"/>
      <c r="AXR39" s="113"/>
      <c r="AXS39" s="113"/>
      <c r="AXT39" s="113"/>
      <c r="AXU39" s="113"/>
      <c r="AXV39" s="113"/>
      <c r="AXW39" s="113"/>
      <c r="AXX39" s="113"/>
      <c r="AXY39" s="113"/>
      <c r="AXZ39" s="113"/>
      <c r="AYA39" s="113"/>
      <c r="AYB39" s="113"/>
      <c r="AYC39" s="113"/>
      <c r="AYD39" s="113"/>
      <c r="AYE39" s="113"/>
      <c r="AYF39" s="113"/>
      <c r="AYG39" s="113"/>
      <c r="AYH39" s="113"/>
      <c r="AYI39" s="113"/>
      <c r="AYJ39" s="113"/>
      <c r="AYK39" s="113"/>
      <c r="AYL39" s="113"/>
      <c r="AYM39" s="113"/>
      <c r="AYN39" s="113"/>
      <c r="AYO39" s="113"/>
      <c r="AYP39" s="113"/>
      <c r="AYQ39" s="113"/>
      <c r="AYR39" s="113"/>
      <c r="AYS39" s="113"/>
      <c r="AYT39" s="113"/>
      <c r="AYU39" s="113"/>
      <c r="AYV39" s="113"/>
      <c r="AYW39" s="113"/>
      <c r="AYX39" s="113"/>
      <c r="AYY39" s="113"/>
      <c r="AYZ39" s="113"/>
      <c r="AZA39" s="113"/>
      <c r="AZB39" s="113"/>
      <c r="AZC39" s="113"/>
      <c r="AZD39" s="113"/>
      <c r="AZE39" s="113"/>
      <c r="AZF39" s="113"/>
      <c r="AZG39" s="113"/>
      <c r="AZH39" s="113"/>
      <c r="AZI39" s="113"/>
      <c r="AZJ39" s="113"/>
      <c r="AZK39" s="113"/>
      <c r="AZL39" s="113"/>
      <c r="AZM39" s="113"/>
      <c r="AZN39" s="113"/>
      <c r="AZO39" s="113"/>
      <c r="AZP39" s="113"/>
      <c r="AZQ39" s="113"/>
      <c r="AZR39" s="113"/>
      <c r="AZS39" s="113"/>
      <c r="AZT39" s="113"/>
      <c r="AZU39" s="113"/>
      <c r="AZV39" s="113"/>
      <c r="AZW39" s="113"/>
      <c r="AZX39" s="113"/>
      <c r="AZY39" s="113"/>
      <c r="AZZ39" s="113"/>
      <c r="BAA39" s="113"/>
      <c r="BAB39" s="113"/>
      <c r="BAC39" s="113"/>
      <c r="BAD39" s="113"/>
      <c r="BAE39" s="113"/>
      <c r="BAF39" s="113"/>
      <c r="BAG39" s="113"/>
      <c r="BAH39" s="113"/>
      <c r="BAI39" s="113"/>
      <c r="BAJ39" s="113"/>
      <c r="BAK39" s="113"/>
      <c r="BAL39" s="113"/>
      <c r="BAM39" s="113"/>
      <c r="BAN39" s="113"/>
      <c r="BAO39" s="113"/>
      <c r="BAP39" s="113"/>
      <c r="BAQ39" s="113"/>
      <c r="BAR39" s="113"/>
      <c r="BAS39" s="113"/>
      <c r="BAT39" s="113"/>
      <c r="BAU39" s="113"/>
      <c r="BAV39" s="113"/>
      <c r="BAW39" s="113"/>
      <c r="BAX39" s="113"/>
      <c r="BAY39" s="113"/>
      <c r="BAZ39" s="113"/>
      <c r="BBA39" s="113"/>
      <c r="BBB39" s="113"/>
      <c r="BBC39" s="113"/>
      <c r="BBD39" s="113"/>
      <c r="BBE39" s="113"/>
      <c r="BBF39" s="113"/>
      <c r="BBG39" s="113"/>
      <c r="BBH39" s="113"/>
      <c r="BBI39" s="113"/>
      <c r="BBJ39" s="113"/>
      <c r="BBK39" s="113"/>
      <c r="BBL39" s="113"/>
      <c r="BBM39" s="113"/>
      <c r="BBN39" s="113"/>
      <c r="BBO39" s="113"/>
      <c r="BBP39" s="113"/>
      <c r="BBQ39" s="113"/>
      <c r="BBR39" s="113"/>
      <c r="BBS39" s="113"/>
      <c r="BBT39" s="113"/>
      <c r="BBU39" s="113"/>
      <c r="BBV39" s="113"/>
      <c r="BBW39" s="113"/>
      <c r="BBX39" s="113"/>
      <c r="BBY39" s="113"/>
      <c r="BBZ39" s="113"/>
      <c r="BCA39" s="113"/>
      <c r="BCB39" s="113"/>
      <c r="BCC39" s="113"/>
      <c r="BCD39" s="113"/>
      <c r="BCE39" s="113"/>
      <c r="BCF39" s="113"/>
      <c r="BCG39" s="113"/>
      <c r="BCH39" s="113"/>
      <c r="BCI39" s="113"/>
      <c r="BCJ39" s="113"/>
      <c r="BCK39" s="113"/>
      <c r="BCL39" s="113"/>
      <c r="BCM39" s="113"/>
      <c r="BCN39" s="113"/>
      <c r="BCO39" s="113"/>
      <c r="BCP39" s="113"/>
      <c r="BCQ39" s="113"/>
      <c r="BCR39" s="113"/>
      <c r="BCS39" s="113"/>
      <c r="BCT39" s="113"/>
      <c r="BCU39" s="113"/>
      <c r="BCV39" s="113"/>
      <c r="BCW39" s="113"/>
      <c r="BCX39" s="113"/>
      <c r="BCY39" s="113"/>
      <c r="BCZ39" s="113"/>
      <c r="BDA39" s="113"/>
      <c r="BDB39" s="113"/>
      <c r="BDC39" s="113"/>
      <c r="BDD39" s="113"/>
      <c r="BDE39" s="113"/>
      <c r="BDF39" s="113"/>
      <c r="BDG39" s="113"/>
      <c r="BDH39" s="113"/>
      <c r="BDI39" s="113"/>
      <c r="BDJ39" s="113"/>
      <c r="BDK39" s="113"/>
      <c r="BDL39" s="113"/>
      <c r="BDM39" s="113"/>
      <c r="BDN39" s="113"/>
      <c r="BDO39" s="113"/>
      <c r="BDP39" s="113"/>
      <c r="BDQ39" s="113"/>
      <c r="BDR39" s="113"/>
      <c r="BDS39" s="113"/>
      <c r="BDT39" s="113"/>
      <c r="BDU39" s="113"/>
      <c r="BDV39" s="113"/>
      <c r="BDW39" s="113"/>
      <c r="BDX39" s="113"/>
      <c r="BDY39" s="113"/>
      <c r="BDZ39" s="113"/>
      <c r="BEA39" s="113"/>
      <c r="BEB39" s="113"/>
      <c r="BEC39" s="113"/>
      <c r="BED39" s="113"/>
      <c r="BEE39" s="113"/>
      <c r="BEF39" s="113"/>
      <c r="BEG39" s="113"/>
      <c r="BEH39" s="113"/>
      <c r="BEI39" s="113"/>
      <c r="BEJ39" s="113"/>
      <c r="BEK39" s="113"/>
      <c r="BEL39" s="113"/>
      <c r="BEM39" s="113"/>
      <c r="BEN39" s="113"/>
      <c r="BEO39" s="113"/>
      <c r="BEP39" s="113"/>
      <c r="BEQ39" s="113"/>
      <c r="BER39" s="113"/>
      <c r="BES39" s="113"/>
      <c r="BET39" s="113"/>
      <c r="BEU39" s="113"/>
      <c r="BEV39" s="113"/>
      <c r="BEW39" s="113"/>
      <c r="BEX39" s="113"/>
      <c r="BEY39" s="113"/>
      <c r="BEZ39" s="113"/>
      <c r="BFA39" s="113"/>
      <c r="BFB39" s="113"/>
      <c r="BFC39" s="113"/>
      <c r="BFD39" s="113"/>
      <c r="BFE39" s="113"/>
      <c r="BFF39" s="113"/>
      <c r="BFG39" s="113"/>
      <c r="BFH39" s="113"/>
      <c r="BFI39" s="113"/>
      <c r="BFJ39" s="113"/>
      <c r="BFK39" s="113"/>
      <c r="BFL39" s="113"/>
      <c r="BFM39" s="113"/>
      <c r="BFN39" s="113"/>
      <c r="BFO39" s="113"/>
      <c r="BFP39" s="113"/>
      <c r="BFQ39" s="113"/>
      <c r="BFR39" s="113"/>
      <c r="BFS39" s="113"/>
      <c r="BFT39" s="113"/>
      <c r="BFU39" s="113"/>
      <c r="BFV39" s="113"/>
      <c r="BFW39" s="113"/>
      <c r="BFX39" s="113"/>
      <c r="BFY39" s="113"/>
      <c r="BFZ39" s="113"/>
      <c r="BGA39" s="113"/>
      <c r="BGB39" s="113"/>
      <c r="BGC39" s="113"/>
      <c r="BGD39" s="113"/>
      <c r="BGE39" s="113"/>
      <c r="BGF39" s="113"/>
      <c r="BGG39" s="113"/>
      <c r="BGH39" s="113"/>
      <c r="BGI39" s="113"/>
      <c r="BGJ39" s="113"/>
      <c r="BGK39" s="113"/>
      <c r="BGL39" s="113"/>
      <c r="BGM39" s="113"/>
      <c r="BGN39" s="113"/>
      <c r="BGO39" s="113"/>
      <c r="BGP39" s="113"/>
      <c r="BGQ39" s="113"/>
      <c r="BGR39" s="113"/>
      <c r="BGS39" s="113"/>
      <c r="BGT39" s="113"/>
      <c r="BGU39" s="113"/>
      <c r="BGV39" s="113"/>
      <c r="BGW39" s="113"/>
      <c r="BGX39" s="113"/>
      <c r="BGY39" s="113"/>
      <c r="BGZ39" s="113"/>
      <c r="BHA39" s="113"/>
      <c r="BHB39" s="113"/>
      <c r="BHC39" s="113"/>
      <c r="BHD39" s="113"/>
      <c r="BHE39" s="113"/>
      <c r="BHF39" s="113"/>
      <c r="BHG39" s="113"/>
      <c r="BHH39" s="113"/>
      <c r="BHI39" s="113"/>
      <c r="BHJ39" s="113"/>
      <c r="BHK39" s="113"/>
      <c r="BHL39" s="113"/>
      <c r="BHM39" s="113"/>
      <c r="BHN39" s="113"/>
      <c r="BHO39" s="113"/>
      <c r="BHP39" s="113"/>
      <c r="BHQ39" s="113"/>
      <c r="BHR39" s="113"/>
      <c r="BHS39" s="113"/>
      <c r="BHT39" s="113"/>
      <c r="BHU39" s="113"/>
      <c r="BHV39" s="113"/>
      <c r="BHW39" s="113"/>
      <c r="BHX39" s="113"/>
      <c r="BHY39" s="113"/>
      <c r="BHZ39" s="113"/>
      <c r="BIA39" s="113"/>
      <c r="BIB39" s="113"/>
      <c r="BIC39" s="113"/>
      <c r="BID39" s="113"/>
      <c r="BIE39" s="113"/>
      <c r="BIF39" s="113"/>
      <c r="BIG39" s="113"/>
      <c r="BIH39" s="113"/>
      <c r="BII39" s="113"/>
      <c r="BIJ39" s="113"/>
      <c r="BIK39" s="113"/>
      <c r="BIL39" s="113"/>
      <c r="BIM39" s="113"/>
      <c r="BIN39" s="113"/>
      <c r="BIO39" s="113"/>
      <c r="BIP39" s="113"/>
      <c r="BIQ39" s="113"/>
      <c r="BIR39" s="113"/>
      <c r="BIS39" s="113"/>
      <c r="BIT39" s="113"/>
      <c r="BIU39" s="113"/>
      <c r="BIV39" s="113"/>
      <c r="BIW39" s="113"/>
      <c r="BIX39" s="113"/>
      <c r="BIY39" s="113"/>
      <c r="BIZ39" s="113"/>
      <c r="BJA39" s="113"/>
      <c r="BJB39" s="113"/>
      <c r="BJC39" s="113"/>
      <c r="BJD39" s="113"/>
      <c r="BJE39" s="113"/>
      <c r="BJF39" s="113"/>
      <c r="BJG39" s="113"/>
      <c r="BJH39" s="113"/>
      <c r="BJI39" s="113"/>
      <c r="BJJ39" s="113"/>
      <c r="BJK39" s="113"/>
      <c r="BJL39" s="113"/>
      <c r="BJM39" s="113"/>
      <c r="BJN39" s="113"/>
      <c r="BJO39" s="113"/>
      <c r="BJP39" s="113"/>
      <c r="BJQ39" s="113"/>
      <c r="BJR39" s="113"/>
      <c r="BJS39" s="113"/>
      <c r="BJT39" s="113"/>
      <c r="BJU39" s="113"/>
      <c r="BJV39" s="113"/>
      <c r="BJW39" s="113"/>
      <c r="BJX39" s="113"/>
      <c r="BJY39" s="113"/>
      <c r="BJZ39" s="113"/>
      <c r="BKA39" s="113"/>
      <c r="BKB39" s="113"/>
      <c r="BKC39" s="113"/>
      <c r="BKD39" s="113"/>
      <c r="BKE39" s="113"/>
      <c r="BKF39" s="113"/>
      <c r="BKG39" s="113"/>
      <c r="BKH39" s="113"/>
      <c r="BKI39" s="113"/>
      <c r="BKJ39" s="113"/>
      <c r="BKK39" s="113"/>
      <c r="BKL39" s="113"/>
      <c r="BKM39" s="113"/>
      <c r="BKN39" s="113"/>
      <c r="BKO39" s="113"/>
      <c r="BKP39" s="113"/>
      <c r="BKQ39" s="113"/>
      <c r="BKR39" s="113"/>
      <c r="BKS39" s="113"/>
      <c r="BKT39" s="113"/>
      <c r="BKU39" s="113"/>
      <c r="BKV39" s="113"/>
      <c r="BKW39" s="113"/>
      <c r="BKX39" s="113"/>
      <c r="BKY39" s="113"/>
      <c r="BKZ39" s="113"/>
      <c r="BLA39" s="113"/>
      <c r="BLB39" s="113"/>
      <c r="BLC39" s="113"/>
      <c r="BLD39" s="113"/>
      <c r="BLE39" s="113"/>
      <c r="BLF39" s="113"/>
      <c r="BLG39" s="113"/>
      <c r="BLH39" s="113"/>
      <c r="BLI39" s="113"/>
      <c r="BLJ39" s="113"/>
      <c r="BLK39" s="113"/>
      <c r="BLL39" s="113"/>
      <c r="BLM39" s="113"/>
      <c r="BLN39" s="113"/>
      <c r="BLO39" s="113"/>
      <c r="BLP39" s="114"/>
    </row>
    <row r="40" spans="1:1680" s="115" customFormat="1" ht="38.25" customHeight="1">
      <c r="A40" s="380"/>
      <c r="B40" s="383"/>
      <c r="C40" s="386"/>
      <c r="D40" s="112" t="s">
        <v>269</v>
      </c>
      <c r="E40" s="117">
        <v>0</v>
      </c>
      <c r="F40" s="117">
        <v>0</v>
      </c>
      <c r="G40" s="108">
        <v>0</v>
      </c>
      <c r="H40" s="369"/>
      <c r="I40" s="369"/>
      <c r="J40" s="369"/>
      <c r="K40" s="366"/>
      <c r="L40" s="398"/>
      <c r="M40" s="396"/>
      <c r="N40" s="396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  <c r="IW40" s="113"/>
      <c r="IX40" s="113"/>
      <c r="IY40" s="113"/>
      <c r="IZ40" s="113"/>
      <c r="JA40" s="113"/>
      <c r="JB40" s="113"/>
      <c r="JC40" s="113"/>
      <c r="JD40" s="113"/>
      <c r="JE40" s="113"/>
      <c r="JF40" s="113"/>
      <c r="JG40" s="113"/>
      <c r="JH40" s="113"/>
      <c r="JI40" s="113"/>
      <c r="JJ40" s="113"/>
      <c r="JK40" s="113"/>
      <c r="JL40" s="113"/>
      <c r="JM40" s="113"/>
      <c r="JN40" s="113"/>
      <c r="JO40" s="113"/>
      <c r="JP40" s="113"/>
      <c r="JQ40" s="113"/>
      <c r="JR40" s="113"/>
      <c r="JS40" s="113"/>
      <c r="JT40" s="113"/>
      <c r="JU40" s="113"/>
      <c r="JV40" s="113"/>
      <c r="JW40" s="113"/>
      <c r="JX40" s="113"/>
      <c r="JY40" s="113"/>
      <c r="JZ40" s="113"/>
      <c r="KA40" s="113"/>
      <c r="KB40" s="113"/>
      <c r="KC40" s="113"/>
      <c r="KD40" s="113"/>
      <c r="KE40" s="113"/>
      <c r="KF40" s="113"/>
      <c r="KG40" s="113"/>
      <c r="KH40" s="113"/>
      <c r="KI40" s="113"/>
      <c r="KJ40" s="113"/>
      <c r="KK40" s="113"/>
      <c r="KL40" s="113"/>
      <c r="KM40" s="113"/>
      <c r="KN40" s="113"/>
      <c r="KO40" s="113"/>
      <c r="KP40" s="113"/>
      <c r="KQ40" s="113"/>
      <c r="KR40" s="113"/>
      <c r="KS40" s="113"/>
      <c r="KT40" s="113"/>
      <c r="KU40" s="113"/>
      <c r="KV40" s="113"/>
      <c r="KW40" s="113"/>
      <c r="KX40" s="113"/>
      <c r="KY40" s="113"/>
      <c r="KZ40" s="113"/>
      <c r="LA40" s="113"/>
      <c r="LB40" s="113"/>
      <c r="LC40" s="113"/>
      <c r="LD40" s="113"/>
      <c r="LE40" s="113"/>
      <c r="LF40" s="113"/>
      <c r="LG40" s="113"/>
      <c r="LH40" s="113"/>
      <c r="LI40" s="113"/>
      <c r="LJ40" s="113"/>
      <c r="LK40" s="113"/>
      <c r="LL40" s="113"/>
      <c r="LM40" s="113"/>
      <c r="LN40" s="113"/>
      <c r="LO40" s="113"/>
      <c r="LP40" s="113"/>
      <c r="LQ40" s="113"/>
      <c r="LR40" s="113"/>
      <c r="LS40" s="113"/>
      <c r="LT40" s="113"/>
      <c r="LU40" s="113"/>
      <c r="LV40" s="113"/>
      <c r="LW40" s="113"/>
      <c r="LX40" s="113"/>
      <c r="LY40" s="113"/>
      <c r="LZ40" s="113"/>
      <c r="MA40" s="113"/>
      <c r="MB40" s="113"/>
      <c r="MC40" s="113"/>
      <c r="MD40" s="113"/>
      <c r="ME40" s="113"/>
      <c r="MF40" s="113"/>
      <c r="MG40" s="113"/>
      <c r="MH40" s="113"/>
      <c r="MI40" s="113"/>
      <c r="MJ40" s="113"/>
      <c r="MK40" s="113"/>
      <c r="ML40" s="113"/>
      <c r="MM40" s="113"/>
      <c r="MN40" s="113"/>
      <c r="MO40" s="113"/>
      <c r="MP40" s="113"/>
      <c r="MQ40" s="113"/>
      <c r="MR40" s="113"/>
      <c r="MS40" s="113"/>
      <c r="MT40" s="113"/>
      <c r="MU40" s="113"/>
      <c r="MV40" s="113"/>
      <c r="MW40" s="113"/>
      <c r="MX40" s="113"/>
      <c r="MY40" s="113"/>
      <c r="MZ40" s="113"/>
      <c r="NA40" s="113"/>
      <c r="NB40" s="113"/>
      <c r="NC40" s="113"/>
      <c r="ND40" s="113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3"/>
      <c r="NS40" s="113"/>
      <c r="NT40" s="113"/>
      <c r="NU40" s="113"/>
      <c r="NV40" s="113"/>
      <c r="NW40" s="113"/>
      <c r="NX40" s="113"/>
      <c r="NY40" s="113"/>
      <c r="NZ40" s="113"/>
      <c r="OA40" s="113"/>
      <c r="OB40" s="113"/>
      <c r="OC40" s="113"/>
      <c r="OD40" s="113"/>
      <c r="OE40" s="113"/>
      <c r="OF40" s="113"/>
      <c r="OG40" s="113"/>
      <c r="OH40" s="113"/>
      <c r="OI40" s="113"/>
      <c r="OJ40" s="113"/>
      <c r="OK40" s="113"/>
      <c r="OL40" s="113"/>
      <c r="OM40" s="113"/>
      <c r="ON40" s="113"/>
      <c r="OO40" s="113"/>
      <c r="OP40" s="113"/>
      <c r="OQ40" s="113"/>
      <c r="OR40" s="113"/>
      <c r="OS40" s="113"/>
      <c r="OT40" s="113"/>
      <c r="OU40" s="113"/>
      <c r="OV40" s="113"/>
      <c r="OW40" s="113"/>
      <c r="OX40" s="113"/>
      <c r="OY40" s="113"/>
      <c r="OZ40" s="113"/>
      <c r="PA40" s="113"/>
      <c r="PB40" s="113"/>
      <c r="PC40" s="113"/>
      <c r="PD40" s="113"/>
      <c r="PE40" s="113"/>
      <c r="PF40" s="113"/>
      <c r="PG40" s="113"/>
      <c r="PH40" s="113"/>
      <c r="PI40" s="113"/>
      <c r="PJ40" s="113"/>
      <c r="PK40" s="113"/>
      <c r="PL40" s="113"/>
      <c r="PM40" s="113"/>
      <c r="PN40" s="113"/>
      <c r="PO40" s="113"/>
      <c r="PP40" s="113"/>
      <c r="PQ40" s="113"/>
      <c r="PR40" s="113"/>
      <c r="PS40" s="113"/>
      <c r="PT40" s="113"/>
      <c r="PU40" s="113"/>
      <c r="PV40" s="113"/>
      <c r="PW40" s="113"/>
      <c r="PX40" s="113"/>
      <c r="PY40" s="113"/>
      <c r="PZ40" s="113"/>
      <c r="QA40" s="113"/>
      <c r="QB40" s="113"/>
      <c r="QC40" s="113"/>
      <c r="QD40" s="113"/>
      <c r="QE40" s="113"/>
      <c r="QF40" s="113"/>
      <c r="QG40" s="113"/>
      <c r="QH40" s="113"/>
      <c r="QI40" s="113"/>
      <c r="QJ40" s="113"/>
      <c r="QK40" s="113"/>
      <c r="QL40" s="113"/>
      <c r="QM40" s="113"/>
      <c r="QN40" s="113"/>
      <c r="QO40" s="113"/>
      <c r="QP40" s="113"/>
      <c r="QQ40" s="113"/>
      <c r="QR40" s="113"/>
      <c r="QS40" s="113"/>
      <c r="QT40" s="113"/>
      <c r="QU40" s="113"/>
      <c r="QV40" s="113"/>
      <c r="QW40" s="113"/>
      <c r="QX40" s="113"/>
      <c r="QY40" s="113"/>
      <c r="QZ40" s="113"/>
      <c r="RA40" s="113"/>
      <c r="RB40" s="113"/>
      <c r="RC40" s="113"/>
      <c r="RD40" s="113"/>
      <c r="RE40" s="113"/>
      <c r="RF40" s="113"/>
      <c r="RG40" s="113"/>
      <c r="RH40" s="113"/>
      <c r="RI40" s="113"/>
      <c r="RJ40" s="113"/>
      <c r="RK40" s="113"/>
      <c r="RL40" s="113"/>
      <c r="RM40" s="113"/>
      <c r="RN40" s="113"/>
      <c r="RO40" s="113"/>
      <c r="RP40" s="113"/>
      <c r="RQ40" s="113"/>
      <c r="RR40" s="113"/>
      <c r="RS40" s="113"/>
      <c r="RT40" s="113"/>
      <c r="RU40" s="113"/>
      <c r="RV40" s="113"/>
      <c r="RW40" s="113"/>
      <c r="RX40" s="113"/>
      <c r="RY40" s="113"/>
      <c r="RZ40" s="113"/>
      <c r="SA40" s="113"/>
      <c r="SB40" s="113"/>
      <c r="SC40" s="113"/>
      <c r="SD40" s="113"/>
      <c r="SE40" s="113"/>
      <c r="SF40" s="113"/>
      <c r="SG40" s="113"/>
      <c r="SH40" s="113"/>
      <c r="SI40" s="113"/>
      <c r="SJ40" s="113"/>
      <c r="SK40" s="113"/>
      <c r="SL40" s="113"/>
      <c r="SM40" s="113"/>
      <c r="SN40" s="113"/>
      <c r="SO40" s="113"/>
      <c r="SP40" s="113"/>
      <c r="SQ40" s="113"/>
      <c r="SR40" s="113"/>
      <c r="SS40" s="113"/>
      <c r="ST40" s="113"/>
      <c r="SU40" s="113"/>
      <c r="SV40" s="113"/>
      <c r="SW40" s="113"/>
      <c r="SX40" s="113"/>
      <c r="SY40" s="113"/>
      <c r="SZ40" s="113"/>
      <c r="TA40" s="113"/>
      <c r="TB40" s="113"/>
      <c r="TC40" s="113"/>
      <c r="TD40" s="113"/>
      <c r="TE40" s="113"/>
      <c r="TF40" s="113"/>
      <c r="TG40" s="113"/>
      <c r="TH40" s="113"/>
      <c r="TI40" s="113"/>
      <c r="TJ40" s="113"/>
      <c r="TK40" s="113"/>
      <c r="TL40" s="113"/>
      <c r="TM40" s="113"/>
      <c r="TN40" s="113"/>
      <c r="TO40" s="113"/>
      <c r="TP40" s="113"/>
      <c r="TQ40" s="113"/>
      <c r="TR40" s="113"/>
      <c r="TS40" s="113"/>
      <c r="TT40" s="113"/>
      <c r="TU40" s="113"/>
      <c r="TV40" s="113"/>
      <c r="TW40" s="113"/>
      <c r="TX40" s="113"/>
      <c r="TY40" s="113"/>
      <c r="TZ40" s="113"/>
      <c r="UA40" s="113"/>
      <c r="UB40" s="113"/>
      <c r="UC40" s="113"/>
      <c r="UD40" s="113"/>
      <c r="UE40" s="113"/>
      <c r="UF40" s="113"/>
      <c r="UG40" s="113"/>
      <c r="UH40" s="113"/>
      <c r="UI40" s="113"/>
      <c r="UJ40" s="113"/>
      <c r="UK40" s="113"/>
      <c r="UL40" s="113"/>
      <c r="UM40" s="113"/>
      <c r="UN40" s="113"/>
      <c r="UO40" s="113"/>
      <c r="UP40" s="113"/>
      <c r="UQ40" s="113"/>
      <c r="UR40" s="113"/>
      <c r="US40" s="113"/>
      <c r="UT40" s="113"/>
      <c r="UU40" s="113"/>
      <c r="UV40" s="113"/>
      <c r="UW40" s="113"/>
      <c r="UX40" s="113"/>
      <c r="UY40" s="113"/>
      <c r="UZ40" s="113"/>
      <c r="VA40" s="113"/>
      <c r="VB40" s="113"/>
      <c r="VC40" s="113"/>
      <c r="VD40" s="113"/>
      <c r="VE40" s="113"/>
      <c r="VF40" s="113"/>
      <c r="VG40" s="113"/>
      <c r="VH40" s="113"/>
      <c r="VI40" s="113"/>
      <c r="VJ40" s="113"/>
      <c r="VK40" s="113"/>
      <c r="VL40" s="113"/>
      <c r="VM40" s="113"/>
      <c r="VN40" s="113"/>
      <c r="VO40" s="113"/>
      <c r="VP40" s="113"/>
      <c r="VQ40" s="113"/>
      <c r="VR40" s="113"/>
      <c r="VS40" s="113"/>
      <c r="VT40" s="113"/>
      <c r="VU40" s="113"/>
      <c r="VV40" s="113"/>
      <c r="VW40" s="113"/>
      <c r="VX40" s="113"/>
      <c r="VY40" s="113"/>
      <c r="VZ40" s="113"/>
      <c r="WA40" s="113"/>
      <c r="WB40" s="113"/>
      <c r="WC40" s="113"/>
      <c r="WD40" s="113"/>
      <c r="WE40" s="113"/>
      <c r="WF40" s="113"/>
      <c r="WG40" s="113"/>
      <c r="WH40" s="113"/>
      <c r="WI40" s="113"/>
      <c r="WJ40" s="113"/>
      <c r="WK40" s="113"/>
      <c r="WL40" s="113"/>
      <c r="WM40" s="113"/>
      <c r="WN40" s="113"/>
      <c r="WO40" s="113"/>
      <c r="WP40" s="113"/>
      <c r="WQ40" s="113"/>
      <c r="WR40" s="113"/>
      <c r="WS40" s="113"/>
      <c r="WT40" s="113"/>
      <c r="WU40" s="113"/>
      <c r="WV40" s="113"/>
      <c r="WW40" s="113"/>
      <c r="WX40" s="113"/>
      <c r="WY40" s="113"/>
      <c r="WZ40" s="113"/>
      <c r="XA40" s="113"/>
      <c r="XB40" s="113"/>
      <c r="XC40" s="113"/>
      <c r="XD40" s="113"/>
      <c r="XE40" s="113"/>
      <c r="XF40" s="113"/>
      <c r="XG40" s="113"/>
      <c r="XH40" s="113"/>
      <c r="XI40" s="113"/>
      <c r="XJ40" s="113"/>
      <c r="XK40" s="113"/>
      <c r="XL40" s="113"/>
      <c r="XM40" s="113"/>
      <c r="XN40" s="113"/>
      <c r="XO40" s="113"/>
      <c r="XP40" s="113"/>
      <c r="XQ40" s="113"/>
      <c r="XR40" s="113"/>
      <c r="XS40" s="113"/>
      <c r="XT40" s="113"/>
      <c r="XU40" s="113"/>
      <c r="XV40" s="113"/>
      <c r="XW40" s="113"/>
      <c r="XX40" s="113"/>
      <c r="XY40" s="113"/>
      <c r="XZ40" s="113"/>
      <c r="YA40" s="113"/>
      <c r="YB40" s="113"/>
      <c r="YC40" s="113"/>
      <c r="YD40" s="113"/>
      <c r="YE40" s="113"/>
      <c r="YF40" s="113"/>
      <c r="YG40" s="113"/>
      <c r="YH40" s="113"/>
      <c r="YI40" s="113"/>
      <c r="YJ40" s="113"/>
      <c r="YK40" s="113"/>
      <c r="YL40" s="113"/>
      <c r="YM40" s="113"/>
      <c r="YN40" s="113"/>
      <c r="YO40" s="113"/>
      <c r="YP40" s="113"/>
      <c r="YQ40" s="113"/>
      <c r="YR40" s="113"/>
      <c r="YS40" s="113"/>
      <c r="YT40" s="113"/>
      <c r="YU40" s="113"/>
      <c r="YV40" s="113"/>
      <c r="YW40" s="113"/>
      <c r="YX40" s="113"/>
      <c r="YY40" s="113"/>
      <c r="YZ40" s="113"/>
      <c r="ZA40" s="113"/>
      <c r="ZB40" s="113"/>
      <c r="ZC40" s="113"/>
      <c r="ZD40" s="113"/>
      <c r="ZE40" s="113"/>
      <c r="ZF40" s="113"/>
      <c r="ZG40" s="113"/>
      <c r="ZH40" s="113"/>
      <c r="ZI40" s="113"/>
      <c r="ZJ40" s="113"/>
      <c r="ZK40" s="113"/>
      <c r="ZL40" s="113"/>
      <c r="ZM40" s="113"/>
      <c r="ZN40" s="113"/>
      <c r="ZO40" s="113"/>
      <c r="ZP40" s="113"/>
      <c r="ZQ40" s="113"/>
      <c r="ZR40" s="113"/>
      <c r="ZS40" s="113"/>
      <c r="ZT40" s="113"/>
      <c r="ZU40" s="113"/>
      <c r="ZV40" s="113"/>
      <c r="ZW40" s="113"/>
      <c r="ZX40" s="113"/>
      <c r="ZY40" s="113"/>
      <c r="ZZ40" s="113"/>
      <c r="AAA40" s="113"/>
      <c r="AAB40" s="113"/>
      <c r="AAC40" s="113"/>
      <c r="AAD40" s="113"/>
      <c r="AAE40" s="113"/>
      <c r="AAF40" s="113"/>
      <c r="AAG40" s="113"/>
      <c r="AAH40" s="113"/>
      <c r="AAI40" s="113"/>
      <c r="AAJ40" s="113"/>
      <c r="AAK40" s="113"/>
      <c r="AAL40" s="113"/>
      <c r="AAM40" s="113"/>
      <c r="AAN40" s="113"/>
      <c r="AAO40" s="113"/>
      <c r="AAP40" s="113"/>
      <c r="AAQ40" s="113"/>
      <c r="AAR40" s="113"/>
      <c r="AAS40" s="113"/>
      <c r="AAT40" s="113"/>
      <c r="AAU40" s="113"/>
      <c r="AAV40" s="113"/>
      <c r="AAW40" s="113"/>
      <c r="AAX40" s="113"/>
      <c r="AAY40" s="113"/>
      <c r="AAZ40" s="113"/>
      <c r="ABA40" s="113"/>
      <c r="ABB40" s="113"/>
      <c r="ABC40" s="113"/>
      <c r="ABD40" s="113"/>
      <c r="ABE40" s="113"/>
      <c r="ABF40" s="113"/>
      <c r="ABG40" s="113"/>
      <c r="ABH40" s="113"/>
      <c r="ABI40" s="113"/>
      <c r="ABJ40" s="113"/>
      <c r="ABK40" s="113"/>
      <c r="ABL40" s="113"/>
      <c r="ABM40" s="113"/>
      <c r="ABN40" s="113"/>
      <c r="ABO40" s="113"/>
      <c r="ABP40" s="113"/>
      <c r="ABQ40" s="113"/>
      <c r="ABR40" s="113"/>
      <c r="ABS40" s="113"/>
      <c r="ABT40" s="113"/>
      <c r="ABU40" s="113"/>
      <c r="ABV40" s="113"/>
      <c r="ABW40" s="113"/>
      <c r="ABX40" s="113"/>
      <c r="ABY40" s="113"/>
      <c r="ABZ40" s="113"/>
      <c r="ACA40" s="113"/>
      <c r="ACB40" s="113"/>
      <c r="ACC40" s="113"/>
      <c r="ACD40" s="113"/>
      <c r="ACE40" s="113"/>
      <c r="ACF40" s="113"/>
      <c r="ACG40" s="113"/>
      <c r="ACH40" s="113"/>
      <c r="ACI40" s="113"/>
      <c r="ACJ40" s="113"/>
      <c r="ACK40" s="113"/>
      <c r="ACL40" s="113"/>
      <c r="ACM40" s="113"/>
      <c r="ACN40" s="113"/>
      <c r="ACO40" s="113"/>
      <c r="ACP40" s="113"/>
      <c r="ACQ40" s="113"/>
      <c r="ACR40" s="113"/>
      <c r="ACS40" s="113"/>
      <c r="ACT40" s="113"/>
      <c r="ACU40" s="113"/>
      <c r="ACV40" s="113"/>
      <c r="ACW40" s="113"/>
      <c r="ACX40" s="113"/>
      <c r="ACY40" s="113"/>
      <c r="ACZ40" s="113"/>
      <c r="ADA40" s="113"/>
      <c r="ADB40" s="113"/>
      <c r="ADC40" s="113"/>
      <c r="ADD40" s="113"/>
      <c r="ADE40" s="113"/>
      <c r="ADF40" s="113"/>
      <c r="ADG40" s="113"/>
      <c r="ADH40" s="113"/>
      <c r="ADI40" s="113"/>
      <c r="ADJ40" s="113"/>
      <c r="ADK40" s="113"/>
      <c r="ADL40" s="113"/>
      <c r="ADM40" s="113"/>
      <c r="ADN40" s="113"/>
      <c r="ADO40" s="113"/>
      <c r="ADP40" s="113"/>
      <c r="ADQ40" s="113"/>
      <c r="ADR40" s="113"/>
      <c r="ADS40" s="113"/>
      <c r="ADT40" s="113"/>
      <c r="ADU40" s="113"/>
      <c r="ADV40" s="113"/>
      <c r="ADW40" s="113"/>
      <c r="ADX40" s="113"/>
      <c r="ADY40" s="113"/>
      <c r="ADZ40" s="113"/>
      <c r="AEA40" s="113"/>
      <c r="AEB40" s="113"/>
      <c r="AEC40" s="113"/>
      <c r="AED40" s="113"/>
      <c r="AEE40" s="113"/>
      <c r="AEF40" s="113"/>
      <c r="AEG40" s="113"/>
      <c r="AEH40" s="113"/>
      <c r="AEI40" s="113"/>
      <c r="AEJ40" s="113"/>
      <c r="AEK40" s="113"/>
      <c r="AEL40" s="113"/>
      <c r="AEM40" s="113"/>
      <c r="AEN40" s="113"/>
      <c r="AEO40" s="113"/>
      <c r="AEP40" s="113"/>
      <c r="AEQ40" s="113"/>
      <c r="AER40" s="113"/>
      <c r="AES40" s="113"/>
      <c r="AET40" s="113"/>
      <c r="AEU40" s="113"/>
      <c r="AEV40" s="113"/>
      <c r="AEW40" s="113"/>
      <c r="AEX40" s="113"/>
      <c r="AEY40" s="113"/>
      <c r="AEZ40" s="113"/>
      <c r="AFA40" s="113"/>
      <c r="AFB40" s="113"/>
      <c r="AFC40" s="113"/>
      <c r="AFD40" s="113"/>
      <c r="AFE40" s="113"/>
      <c r="AFF40" s="113"/>
      <c r="AFG40" s="113"/>
      <c r="AFH40" s="113"/>
      <c r="AFI40" s="113"/>
      <c r="AFJ40" s="113"/>
      <c r="AFK40" s="113"/>
      <c r="AFL40" s="113"/>
      <c r="AFM40" s="113"/>
      <c r="AFN40" s="113"/>
      <c r="AFO40" s="113"/>
      <c r="AFP40" s="113"/>
      <c r="AFQ40" s="113"/>
      <c r="AFR40" s="113"/>
      <c r="AFS40" s="113"/>
      <c r="AFT40" s="113"/>
      <c r="AFU40" s="113"/>
      <c r="AFV40" s="113"/>
      <c r="AFW40" s="113"/>
      <c r="AFX40" s="113"/>
      <c r="AFY40" s="113"/>
      <c r="AFZ40" s="113"/>
      <c r="AGA40" s="113"/>
      <c r="AGB40" s="113"/>
      <c r="AGC40" s="113"/>
      <c r="AGD40" s="113"/>
      <c r="AGE40" s="113"/>
      <c r="AGF40" s="113"/>
      <c r="AGG40" s="113"/>
      <c r="AGH40" s="113"/>
      <c r="AGI40" s="113"/>
      <c r="AGJ40" s="113"/>
      <c r="AGK40" s="113"/>
      <c r="AGL40" s="113"/>
      <c r="AGM40" s="113"/>
      <c r="AGN40" s="113"/>
      <c r="AGO40" s="113"/>
      <c r="AGP40" s="113"/>
      <c r="AGQ40" s="113"/>
      <c r="AGR40" s="113"/>
      <c r="AGS40" s="113"/>
      <c r="AGT40" s="113"/>
      <c r="AGU40" s="113"/>
      <c r="AGV40" s="113"/>
      <c r="AGW40" s="113"/>
      <c r="AGX40" s="113"/>
      <c r="AGY40" s="113"/>
      <c r="AGZ40" s="113"/>
      <c r="AHA40" s="113"/>
      <c r="AHB40" s="113"/>
      <c r="AHC40" s="113"/>
      <c r="AHD40" s="113"/>
      <c r="AHE40" s="113"/>
      <c r="AHF40" s="113"/>
      <c r="AHG40" s="113"/>
      <c r="AHH40" s="113"/>
      <c r="AHI40" s="113"/>
      <c r="AHJ40" s="113"/>
      <c r="AHK40" s="113"/>
      <c r="AHL40" s="113"/>
      <c r="AHM40" s="113"/>
      <c r="AHN40" s="113"/>
      <c r="AHO40" s="113"/>
      <c r="AHP40" s="113"/>
      <c r="AHQ40" s="113"/>
      <c r="AHR40" s="113"/>
      <c r="AHS40" s="113"/>
      <c r="AHT40" s="113"/>
      <c r="AHU40" s="113"/>
      <c r="AHV40" s="113"/>
      <c r="AHW40" s="113"/>
      <c r="AHX40" s="113"/>
      <c r="AHY40" s="113"/>
      <c r="AHZ40" s="113"/>
      <c r="AIA40" s="113"/>
      <c r="AIB40" s="113"/>
      <c r="AIC40" s="113"/>
      <c r="AID40" s="113"/>
      <c r="AIE40" s="113"/>
      <c r="AIF40" s="113"/>
      <c r="AIG40" s="113"/>
      <c r="AIH40" s="113"/>
      <c r="AII40" s="113"/>
      <c r="AIJ40" s="113"/>
      <c r="AIK40" s="113"/>
      <c r="AIL40" s="113"/>
      <c r="AIM40" s="113"/>
      <c r="AIN40" s="113"/>
      <c r="AIO40" s="113"/>
      <c r="AIP40" s="113"/>
      <c r="AIQ40" s="113"/>
      <c r="AIR40" s="113"/>
      <c r="AIS40" s="113"/>
      <c r="AIT40" s="113"/>
      <c r="AIU40" s="113"/>
      <c r="AIV40" s="113"/>
      <c r="AIW40" s="113"/>
      <c r="AIX40" s="113"/>
      <c r="AIY40" s="113"/>
      <c r="AIZ40" s="113"/>
      <c r="AJA40" s="113"/>
      <c r="AJB40" s="113"/>
      <c r="AJC40" s="113"/>
      <c r="AJD40" s="113"/>
      <c r="AJE40" s="113"/>
      <c r="AJF40" s="113"/>
      <c r="AJG40" s="113"/>
      <c r="AJH40" s="113"/>
      <c r="AJI40" s="113"/>
      <c r="AJJ40" s="113"/>
      <c r="AJK40" s="113"/>
      <c r="AJL40" s="113"/>
      <c r="AJM40" s="113"/>
      <c r="AJN40" s="113"/>
      <c r="AJO40" s="113"/>
      <c r="AJP40" s="113"/>
      <c r="AJQ40" s="113"/>
      <c r="AJR40" s="113"/>
      <c r="AJS40" s="113"/>
      <c r="AJT40" s="113"/>
      <c r="AJU40" s="113"/>
      <c r="AJV40" s="113"/>
      <c r="AJW40" s="113"/>
      <c r="AJX40" s="113"/>
      <c r="AJY40" s="113"/>
      <c r="AJZ40" s="113"/>
      <c r="AKA40" s="113"/>
      <c r="AKB40" s="113"/>
      <c r="AKC40" s="113"/>
      <c r="AKD40" s="113"/>
      <c r="AKE40" s="113"/>
      <c r="AKF40" s="113"/>
      <c r="AKG40" s="113"/>
      <c r="AKH40" s="113"/>
      <c r="AKI40" s="113"/>
      <c r="AKJ40" s="113"/>
      <c r="AKK40" s="113"/>
      <c r="AKL40" s="113"/>
      <c r="AKM40" s="113"/>
      <c r="AKN40" s="113"/>
      <c r="AKO40" s="113"/>
      <c r="AKP40" s="113"/>
      <c r="AKQ40" s="113"/>
      <c r="AKR40" s="113"/>
      <c r="AKS40" s="113"/>
      <c r="AKT40" s="113"/>
      <c r="AKU40" s="113"/>
      <c r="AKV40" s="113"/>
      <c r="AKW40" s="113"/>
      <c r="AKX40" s="113"/>
      <c r="AKY40" s="113"/>
      <c r="AKZ40" s="113"/>
      <c r="ALA40" s="113"/>
      <c r="ALB40" s="113"/>
      <c r="ALC40" s="113"/>
      <c r="ALD40" s="113"/>
      <c r="ALE40" s="113"/>
      <c r="ALF40" s="113"/>
      <c r="ALG40" s="113"/>
      <c r="ALH40" s="113"/>
      <c r="ALI40" s="113"/>
      <c r="ALJ40" s="113"/>
      <c r="ALK40" s="113"/>
      <c r="ALL40" s="113"/>
      <c r="ALM40" s="113"/>
      <c r="ALN40" s="113"/>
      <c r="ALO40" s="113"/>
      <c r="ALP40" s="113"/>
      <c r="ALQ40" s="113"/>
      <c r="ALR40" s="113"/>
      <c r="ALS40" s="113"/>
      <c r="ALT40" s="113"/>
      <c r="ALU40" s="113"/>
      <c r="ALV40" s="113"/>
      <c r="ALW40" s="113"/>
      <c r="ALX40" s="113"/>
      <c r="ALY40" s="113"/>
      <c r="ALZ40" s="113"/>
      <c r="AMA40" s="113"/>
      <c r="AMB40" s="113"/>
      <c r="AMC40" s="113"/>
      <c r="AMD40" s="113"/>
      <c r="AME40" s="113"/>
      <c r="AMF40" s="113"/>
      <c r="AMG40" s="113"/>
      <c r="AMH40" s="113"/>
      <c r="AMI40" s="113"/>
      <c r="AMJ40" s="113"/>
      <c r="AMK40" s="113"/>
      <c r="AML40" s="113"/>
      <c r="AMM40" s="113"/>
      <c r="AMN40" s="113"/>
      <c r="AMO40" s="113"/>
      <c r="AMP40" s="113"/>
      <c r="AMQ40" s="113"/>
      <c r="AMR40" s="113"/>
      <c r="AMS40" s="113"/>
      <c r="AMT40" s="113"/>
      <c r="AMU40" s="113"/>
      <c r="AMV40" s="113"/>
      <c r="AMW40" s="113"/>
      <c r="AMX40" s="113"/>
      <c r="AMY40" s="113"/>
      <c r="AMZ40" s="113"/>
      <c r="ANA40" s="113"/>
      <c r="ANB40" s="113"/>
      <c r="ANC40" s="113"/>
      <c r="AND40" s="113"/>
      <c r="ANE40" s="113"/>
      <c r="ANF40" s="113"/>
      <c r="ANG40" s="113"/>
      <c r="ANH40" s="113"/>
      <c r="ANI40" s="113"/>
      <c r="ANJ40" s="113"/>
      <c r="ANK40" s="113"/>
      <c r="ANL40" s="113"/>
      <c r="ANM40" s="113"/>
      <c r="ANN40" s="113"/>
      <c r="ANO40" s="113"/>
      <c r="ANP40" s="113"/>
      <c r="ANQ40" s="113"/>
      <c r="ANR40" s="113"/>
      <c r="ANS40" s="113"/>
      <c r="ANT40" s="113"/>
      <c r="ANU40" s="113"/>
      <c r="ANV40" s="113"/>
      <c r="ANW40" s="113"/>
      <c r="ANX40" s="113"/>
      <c r="ANY40" s="113"/>
      <c r="ANZ40" s="113"/>
      <c r="AOA40" s="113"/>
      <c r="AOB40" s="113"/>
      <c r="AOC40" s="113"/>
      <c r="AOD40" s="113"/>
      <c r="AOE40" s="113"/>
      <c r="AOF40" s="113"/>
      <c r="AOG40" s="113"/>
      <c r="AOH40" s="113"/>
      <c r="AOI40" s="113"/>
      <c r="AOJ40" s="113"/>
      <c r="AOK40" s="113"/>
      <c r="AOL40" s="113"/>
      <c r="AOM40" s="113"/>
      <c r="AON40" s="113"/>
      <c r="AOO40" s="113"/>
      <c r="AOP40" s="113"/>
      <c r="AOQ40" s="113"/>
      <c r="AOR40" s="113"/>
      <c r="AOS40" s="113"/>
      <c r="AOT40" s="113"/>
      <c r="AOU40" s="113"/>
      <c r="AOV40" s="113"/>
      <c r="AOW40" s="113"/>
      <c r="AOX40" s="113"/>
      <c r="AOY40" s="113"/>
      <c r="AOZ40" s="113"/>
      <c r="APA40" s="113"/>
      <c r="APB40" s="113"/>
      <c r="APC40" s="113"/>
      <c r="APD40" s="113"/>
      <c r="APE40" s="113"/>
      <c r="APF40" s="113"/>
      <c r="APG40" s="113"/>
      <c r="APH40" s="113"/>
      <c r="API40" s="113"/>
      <c r="APJ40" s="113"/>
      <c r="APK40" s="113"/>
      <c r="APL40" s="113"/>
      <c r="APM40" s="113"/>
      <c r="APN40" s="113"/>
      <c r="APO40" s="113"/>
      <c r="APP40" s="113"/>
      <c r="APQ40" s="113"/>
      <c r="APR40" s="113"/>
      <c r="APS40" s="113"/>
      <c r="APT40" s="113"/>
      <c r="APU40" s="113"/>
      <c r="APV40" s="113"/>
      <c r="APW40" s="113"/>
      <c r="APX40" s="113"/>
      <c r="APY40" s="113"/>
      <c r="APZ40" s="113"/>
      <c r="AQA40" s="113"/>
      <c r="AQB40" s="113"/>
      <c r="AQC40" s="113"/>
      <c r="AQD40" s="113"/>
      <c r="AQE40" s="113"/>
      <c r="AQF40" s="113"/>
      <c r="AQG40" s="113"/>
      <c r="AQH40" s="113"/>
      <c r="AQI40" s="113"/>
      <c r="AQJ40" s="113"/>
      <c r="AQK40" s="113"/>
      <c r="AQL40" s="113"/>
      <c r="AQM40" s="113"/>
      <c r="AQN40" s="113"/>
      <c r="AQO40" s="113"/>
      <c r="AQP40" s="113"/>
      <c r="AQQ40" s="113"/>
      <c r="AQR40" s="113"/>
      <c r="AQS40" s="113"/>
      <c r="AQT40" s="113"/>
      <c r="AQU40" s="113"/>
      <c r="AQV40" s="113"/>
      <c r="AQW40" s="113"/>
      <c r="AQX40" s="113"/>
      <c r="AQY40" s="113"/>
      <c r="AQZ40" s="113"/>
      <c r="ARA40" s="113"/>
      <c r="ARB40" s="113"/>
      <c r="ARC40" s="113"/>
      <c r="ARD40" s="113"/>
      <c r="ARE40" s="113"/>
      <c r="ARF40" s="113"/>
      <c r="ARG40" s="113"/>
      <c r="ARH40" s="113"/>
      <c r="ARI40" s="113"/>
      <c r="ARJ40" s="113"/>
      <c r="ARK40" s="113"/>
      <c r="ARL40" s="113"/>
      <c r="ARM40" s="113"/>
      <c r="ARN40" s="113"/>
      <c r="ARO40" s="113"/>
      <c r="ARP40" s="113"/>
      <c r="ARQ40" s="113"/>
      <c r="ARR40" s="113"/>
      <c r="ARS40" s="113"/>
      <c r="ART40" s="113"/>
      <c r="ARU40" s="113"/>
      <c r="ARV40" s="113"/>
      <c r="ARW40" s="113"/>
      <c r="ARX40" s="113"/>
      <c r="ARY40" s="113"/>
      <c r="ARZ40" s="113"/>
      <c r="ASA40" s="113"/>
      <c r="ASB40" s="113"/>
      <c r="ASC40" s="113"/>
      <c r="ASD40" s="113"/>
      <c r="ASE40" s="113"/>
      <c r="ASF40" s="113"/>
      <c r="ASG40" s="113"/>
      <c r="ASH40" s="113"/>
      <c r="ASI40" s="113"/>
      <c r="ASJ40" s="113"/>
      <c r="ASK40" s="113"/>
      <c r="ASL40" s="113"/>
      <c r="ASM40" s="113"/>
      <c r="ASN40" s="113"/>
      <c r="ASO40" s="113"/>
      <c r="ASP40" s="113"/>
      <c r="ASQ40" s="113"/>
      <c r="ASR40" s="113"/>
      <c r="ASS40" s="113"/>
      <c r="AST40" s="113"/>
      <c r="ASU40" s="113"/>
      <c r="ASV40" s="113"/>
      <c r="ASW40" s="113"/>
      <c r="ASX40" s="113"/>
      <c r="ASY40" s="113"/>
      <c r="ASZ40" s="113"/>
      <c r="ATA40" s="113"/>
      <c r="ATB40" s="113"/>
      <c r="ATC40" s="113"/>
      <c r="ATD40" s="113"/>
      <c r="ATE40" s="113"/>
      <c r="ATF40" s="113"/>
      <c r="ATG40" s="113"/>
      <c r="ATH40" s="113"/>
      <c r="ATI40" s="113"/>
      <c r="ATJ40" s="113"/>
      <c r="ATK40" s="113"/>
      <c r="ATL40" s="113"/>
      <c r="ATM40" s="113"/>
      <c r="ATN40" s="113"/>
      <c r="ATO40" s="113"/>
      <c r="ATP40" s="113"/>
      <c r="ATQ40" s="113"/>
      <c r="ATR40" s="113"/>
      <c r="ATS40" s="113"/>
      <c r="ATT40" s="113"/>
      <c r="ATU40" s="113"/>
      <c r="ATV40" s="113"/>
      <c r="ATW40" s="113"/>
      <c r="ATX40" s="113"/>
      <c r="ATY40" s="113"/>
      <c r="ATZ40" s="113"/>
      <c r="AUA40" s="113"/>
      <c r="AUB40" s="113"/>
      <c r="AUC40" s="113"/>
      <c r="AUD40" s="113"/>
      <c r="AUE40" s="113"/>
      <c r="AUF40" s="113"/>
      <c r="AUG40" s="113"/>
      <c r="AUH40" s="113"/>
      <c r="AUI40" s="113"/>
      <c r="AUJ40" s="113"/>
      <c r="AUK40" s="113"/>
      <c r="AUL40" s="113"/>
      <c r="AUM40" s="113"/>
      <c r="AUN40" s="113"/>
      <c r="AUO40" s="113"/>
      <c r="AUP40" s="113"/>
      <c r="AUQ40" s="113"/>
      <c r="AUR40" s="113"/>
      <c r="AUS40" s="113"/>
      <c r="AUT40" s="113"/>
      <c r="AUU40" s="113"/>
      <c r="AUV40" s="113"/>
      <c r="AUW40" s="113"/>
      <c r="AUX40" s="113"/>
      <c r="AUY40" s="113"/>
      <c r="AUZ40" s="113"/>
      <c r="AVA40" s="113"/>
      <c r="AVB40" s="113"/>
      <c r="AVC40" s="113"/>
      <c r="AVD40" s="113"/>
      <c r="AVE40" s="113"/>
      <c r="AVF40" s="113"/>
      <c r="AVG40" s="113"/>
      <c r="AVH40" s="113"/>
      <c r="AVI40" s="113"/>
      <c r="AVJ40" s="113"/>
      <c r="AVK40" s="113"/>
      <c r="AVL40" s="113"/>
      <c r="AVM40" s="113"/>
      <c r="AVN40" s="113"/>
      <c r="AVO40" s="113"/>
      <c r="AVP40" s="113"/>
      <c r="AVQ40" s="113"/>
      <c r="AVR40" s="113"/>
      <c r="AVS40" s="113"/>
      <c r="AVT40" s="113"/>
      <c r="AVU40" s="113"/>
      <c r="AVV40" s="113"/>
      <c r="AVW40" s="113"/>
      <c r="AVX40" s="113"/>
      <c r="AVY40" s="113"/>
      <c r="AVZ40" s="113"/>
      <c r="AWA40" s="113"/>
      <c r="AWB40" s="113"/>
      <c r="AWC40" s="113"/>
      <c r="AWD40" s="113"/>
      <c r="AWE40" s="113"/>
      <c r="AWF40" s="113"/>
      <c r="AWG40" s="113"/>
      <c r="AWH40" s="113"/>
      <c r="AWI40" s="113"/>
      <c r="AWJ40" s="113"/>
      <c r="AWK40" s="113"/>
      <c r="AWL40" s="113"/>
      <c r="AWM40" s="113"/>
      <c r="AWN40" s="113"/>
      <c r="AWO40" s="113"/>
      <c r="AWP40" s="113"/>
      <c r="AWQ40" s="113"/>
      <c r="AWR40" s="113"/>
      <c r="AWS40" s="113"/>
      <c r="AWT40" s="113"/>
      <c r="AWU40" s="113"/>
      <c r="AWV40" s="113"/>
      <c r="AWW40" s="113"/>
      <c r="AWX40" s="113"/>
      <c r="AWY40" s="113"/>
      <c r="AWZ40" s="113"/>
      <c r="AXA40" s="113"/>
      <c r="AXB40" s="113"/>
      <c r="AXC40" s="113"/>
      <c r="AXD40" s="113"/>
      <c r="AXE40" s="113"/>
      <c r="AXF40" s="113"/>
      <c r="AXG40" s="113"/>
      <c r="AXH40" s="113"/>
      <c r="AXI40" s="113"/>
      <c r="AXJ40" s="113"/>
      <c r="AXK40" s="113"/>
      <c r="AXL40" s="113"/>
      <c r="AXM40" s="113"/>
      <c r="AXN40" s="113"/>
      <c r="AXO40" s="113"/>
      <c r="AXP40" s="113"/>
      <c r="AXQ40" s="113"/>
      <c r="AXR40" s="113"/>
      <c r="AXS40" s="113"/>
      <c r="AXT40" s="113"/>
      <c r="AXU40" s="113"/>
      <c r="AXV40" s="113"/>
      <c r="AXW40" s="113"/>
      <c r="AXX40" s="113"/>
      <c r="AXY40" s="113"/>
      <c r="AXZ40" s="113"/>
      <c r="AYA40" s="113"/>
      <c r="AYB40" s="113"/>
      <c r="AYC40" s="113"/>
      <c r="AYD40" s="113"/>
      <c r="AYE40" s="113"/>
      <c r="AYF40" s="113"/>
      <c r="AYG40" s="113"/>
      <c r="AYH40" s="113"/>
      <c r="AYI40" s="113"/>
      <c r="AYJ40" s="113"/>
      <c r="AYK40" s="113"/>
      <c r="AYL40" s="113"/>
      <c r="AYM40" s="113"/>
      <c r="AYN40" s="113"/>
      <c r="AYO40" s="113"/>
      <c r="AYP40" s="113"/>
      <c r="AYQ40" s="113"/>
      <c r="AYR40" s="113"/>
      <c r="AYS40" s="113"/>
      <c r="AYT40" s="113"/>
      <c r="AYU40" s="113"/>
      <c r="AYV40" s="113"/>
      <c r="AYW40" s="113"/>
      <c r="AYX40" s="113"/>
      <c r="AYY40" s="113"/>
      <c r="AYZ40" s="113"/>
      <c r="AZA40" s="113"/>
      <c r="AZB40" s="113"/>
      <c r="AZC40" s="113"/>
      <c r="AZD40" s="113"/>
      <c r="AZE40" s="113"/>
      <c r="AZF40" s="113"/>
      <c r="AZG40" s="113"/>
      <c r="AZH40" s="113"/>
      <c r="AZI40" s="113"/>
      <c r="AZJ40" s="113"/>
      <c r="AZK40" s="113"/>
      <c r="AZL40" s="113"/>
      <c r="AZM40" s="113"/>
      <c r="AZN40" s="113"/>
      <c r="AZO40" s="113"/>
      <c r="AZP40" s="113"/>
      <c r="AZQ40" s="113"/>
      <c r="AZR40" s="113"/>
      <c r="AZS40" s="113"/>
      <c r="AZT40" s="113"/>
      <c r="AZU40" s="113"/>
      <c r="AZV40" s="113"/>
      <c r="AZW40" s="113"/>
      <c r="AZX40" s="113"/>
      <c r="AZY40" s="113"/>
      <c r="AZZ40" s="113"/>
      <c r="BAA40" s="113"/>
      <c r="BAB40" s="113"/>
      <c r="BAC40" s="113"/>
      <c r="BAD40" s="113"/>
      <c r="BAE40" s="113"/>
      <c r="BAF40" s="113"/>
      <c r="BAG40" s="113"/>
      <c r="BAH40" s="113"/>
      <c r="BAI40" s="113"/>
      <c r="BAJ40" s="113"/>
      <c r="BAK40" s="113"/>
      <c r="BAL40" s="113"/>
      <c r="BAM40" s="113"/>
      <c r="BAN40" s="113"/>
      <c r="BAO40" s="113"/>
      <c r="BAP40" s="113"/>
      <c r="BAQ40" s="113"/>
      <c r="BAR40" s="113"/>
      <c r="BAS40" s="113"/>
      <c r="BAT40" s="113"/>
      <c r="BAU40" s="113"/>
      <c r="BAV40" s="113"/>
      <c r="BAW40" s="113"/>
      <c r="BAX40" s="113"/>
      <c r="BAY40" s="113"/>
      <c r="BAZ40" s="113"/>
      <c r="BBA40" s="113"/>
      <c r="BBB40" s="113"/>
      <c r="BBC40" s="113"/>
      <c r="BBD40" s="113"/>
      <c r="BBE40" s="113"/>
      <c r="BBF40" s="113"/>
      <c r="BBG40" s="113"/>
      <c r="BBH40" s="113"/>
      <c r="BBI40" s="113"/>
      <c r="BBJ40" s="113"/>
      <c r="BBK40" s="113"/>
      <c r="BBL40" s="113"/>
      <c r="BBM40" s="113"/>
      <c r="BBN40" s="113"/>
      <c r="BBO40" s="113"/>
      <c r="BBP40" s="113"/>
      <c r="BBQ40" s="113"/>
      <c r="BBR40" s="113"/>
      <c r="BBS40" s="113"/>
      <c r="BBT40" s="113"/>
      <c r="BBU40" s="113"/>
      <c r="BBV40" s="113"/>
      <c r="BBW40" s="113"/>
      <c r="BBX40" s="113"/>
      <c r="BBY40" s="113"/>
      <c r="BBZ40" s="113"/>
      <c r="BCA40" s="113"/>
      <c r="BCB40" s="113"/>
      <c r="BCC40" s="113"/>
      <c r="BCD40" s="113"/>
      <c r="BCE40" s="113"/>
      <c r="BCF40" s="113"/>
      <c r="BCG40" s="113"/>
      <c r="BCH40" s="113"/>
      <c r="BCI40" s="113"/>
      <c r="BCJ40" s="113"/>
      <c r="BCK40" s="113"/>
      <c r="BCL40" s="113"/>
      <c r="BCM40" s="113"/>
      <c r="BCN40" s="113"/>
      <c r="BCO40" s="113"/>
      <c r="BCP40" s="113"/>
      <c r="BCQ40" s="113"/>
      <c r="BCR40" s="113"/>
      <c r="BCS40" s="113"/>
      <c r="BCT40" s="113"/>
      <c r="BCU40" s="113"/>
      <c r="BCV40" s="113"/>
      <c r="BCW40" s="113"/>
      <c r="BCX40" s="113"/>
      <c r="BCY40" s="113"/>
      <c r="BCZ40" s="113"/>
      <c r="BDA40" s="113"/>
      <c r="BDB40" s="113"/>
      <c r="BDC40" s="113"/>
      <c r="BDD40" s="113"/>
      <c r="BDE40" s="113"/>
      <c r="BDF40" s="113"/>
      <c r="BDG40" s="113"/>
      <c r="BDH40" s="113"/>
      <c r="BDI40" s="113"/>
      <c r="BDJ40" s="113"/>
      <c r="BDK40" s="113"/>
      <c r="BDL40" s="113"/>
      <c r="BDM40" s="113"/>
      <c r="BDN40" s="113"/>
      <c r="BDO40" s="113"/>
      <c r="BDP40" s="113"/>
      <c r="BDQ40" s="113"/>
      <c r="BDR40" s="113"/>
      <c r="BDS40" s="113"/>
      <c r="BDT40" s="113"/>
      <c r="BDU40" s="113"/>
      <c r="BDV40" s="113"/>
      <c r="BDW40" s="113"/>
      <c r="BDX40" s="113"/>
      <c r="BDY40" s="113"/>
      <c r="BDZ40" s="113"/>
      <c r="BEA40" s="113"/>
      <c r="BEB40" s="113"/>
      <c r="BEC40" s="113"/>
      <c r="BED40" s="113"/>
      <c r="BEE40" s="113"/>
      <c r="BEF40" s="113"/>
      <c r="BEG40" s="113"/>
      <c r="BEH40" s="113"/>
      <c r="BEI40" s="113"/>
      <c r="BEJ40" s="113"/>
      <c r="BEK40" s="113"/>
      <c r="BEL40" s="113"/>
      <c r="BEM40" s="113"/>
      <c r="BEN40" s="113"/>
      <c r="BEO40" s="113"/>
      <c r="BEP40" s="113"/>
      <c r="BEQ40" s="113"/>
      <c r="BER40" s="113"/>
      <c r="BES40" s="113"/>
      <c r="BET40" s="113"/>
      <c r="BEU40" s="113"/>
      <c r="BEV40" s="113"/>
      <c r="BEW40" s="113"/>
      <c r="BEX40" s="113"/>
      <c r="BEY40" s="113"/>
      <c r="BEZ40" s="113"/>
      <c r="BFA40" s="113"/>
      <c r="BFB40" s="113"/>
      <c r="BFC40" s="113"/>
      <c r="BFD40" s="113"/>
      <c r="BFE40" s="113"/>
      <c r="BFF40" s="113"/>
      <c r="BFG40" s="113"/>
      <c r="BFH40" s="113"/>
      <c r="BFI40" s="113"/>
      <c r="BFJ40" s="113"/>
      <c r="BFK40" s="113"/>
      <c r="BFL40" s="113"/>
      <c r="BFM40" s="113"/>
      <c r="BFN40" s="113"/>
      <c r="BFO40" s="113"/>
      <c r="BFP40" s="113"/>
      <c r="BFQ40" s="113"/>
      <c r="BFR40" s="113"/>
      <c r="BFS40" s="113"/>
      <c r="BFT40" s="113"/>
      <c r="BFU40" s="113"/>
      <c r="BFV40" s="113"/>
      <c r="BFW40" s="113"/>
      <c r="BFX40" s="113"/>
      <c r="BFY40" s="113"/>
      <c r="BFZ40" s="113"/>
      <c r="BGA40" s="113"/>
      <c r="BGB40" s="113"/>
      <c r="BGC40" s="113"/>
      <c r="BGD40" s="113"/>
      <c r="BGE40" s="113"/>
      <c r="BGF40" s="113"/>
      <c r="BGG40" s="113"/>
      <c r="BGH40" s="113"/>
      <c r="BGI40" s="113"/>
      <c r="BGJ40" s="113"/>
      <c r="BGK40" s="113"/>
      <c r="BGL40" s="113"/>
      <c r="BGM40" s="113"/>
      <c r="BGN40" s="113"/>
      <c r="BGO40" s="113"/>
      <c r="BGP40" s="113"/>
      <c r="BGQ40" s="113"/>
      <c r="BGR40" s="113"/>
      <c r="BGS40" s="113"/>
      <c r="BGT40" s="113"/>
      <c r="BGU40" s="113"/>
      <c r="BGV40" s="113"/>
      <c r="BGW40" s="113"/>
      <c r="BGX40" s="113"/>
      <c r="BGY40" s="113"/>
      <c r="BGZ40" s="113"/>
      <c r="BHA40" s="113"/>
      <c r="BHB40" s="113"/>
      <c r="BHC40" s="113"/>
      <c r="BHD40" s="113"/>
      <c r="BHE40" s="113"/>
      <c r="BHF40" s="113"/>
      <c r="BHG40" s="113"/>
      <c r="BHH40" s="113"/>
      <c r="BHI40" s="113"/>
      <c r="BHJ40" s="113"/>
      <c r="BHK40" s="113"/>
      <c r="BHL40" s="113"/>
      <c r="BHM40" s="113"/>
      <c r="BHN40" s="113"/>
      <c r="BHO40" s="113"/>
      <c r="BHP40" s="113"/>
      <c r="BHQ40" s="113"/>
      <c r="BHR40" s="113"/>
      <c r="BHS40" s="113"/>
      <c r="BHT40" s="113"/>
      <c r="BHU40" s="113"/>
      <c r="BHV40" s="113"/>
      <c r="BHW40" s="113"/>
      <c r="BHX40" s="113"/>
      <c r="BHY40" s="113"/>
      <c r="BHZ40" s="113"/>
      <c r="BIA40" s="113"/>
      <c r="BIB40" s="113"/>
      <c r="BIC40" s="113"/>
      <c r="BID40" s="113"/>
      <c r="BIE40" s="113"/>
      <c r="BIF40" s="113"/>
      <c r="BIG40" s="113"/>
      <c r="BIH40" s="113"/>
      <c r="BII40" s="113"/>
      <c r="BIJ40" s="113"/>
      <c r="BIK40" s="113"/>
      <c r="BIL40" s="113"/>
      <c r="BIM40" s="113"/>
      <c r="BIN40" s="113"/>
      <c r="BIO40" s="113"/>
      <c r="BIP40" s="113"/>
      <c r="BIQ40" s="113"/>
      <c r="BIR40" s="113"/>
      <c r="BIS40" s="113"/>
      <c r="BIT40" s="113"/>
      <c r="BIU40" s="113"/>
      <c r="BIV40" s="113"/>
      <c r="BIW40" s="113"/>
      <c r="BIX40" s="113"/>
      <c r="BIY40" s="113"/>
      <c r="BIZ40" s="113"/>
      <c r="BJA40" s="113"/>
      <c r="BJB40" s="113"/>
      <c r="BJC40" s="113"/>
      <c r="BJD40" s="113"/>
      <c r="BJE40" s="113"/>
      <c r="BJF40" s="113"/>
      <c r="BJG40" s="113"/>
      <c r="BJH40" s="113"/>
      <c r="BJI40" s="113"/>
      <c r="BJJ40" s="113"/>
      <c r="BJK40" s="113"/>
      <c r="BJL40" s="113"/>
      <c r="BJM40" s="113"/>
      <c r="BJN40" s="113"/>
      <c r="BJO40" s="113"/>
      <c r="BJP40" s="113"/>
      <c r="BJQ40" s="113"/>
      <c r="BJR40" s="113"/>
      <c r="BJS40" s="113"/>
      <c r="BJT40" s="113"/>
      <c r="BJU40" s="113"/>
      <c r="BJV40" s="113"/>
      <c r="BJW40" s="113"/>
      <c r="BJX40" s="113"/>
      <c r="BJY40" s="113"/>
      <c r="BJZ40" s="113"/>
      <c r="BKA40" s="113"/>
      <c r="BKB40" s="113"/>
      <c r="BKC40" s="113"/>
      <c r="BKD40" s="113"/>
      <c r="BKE40" s="113"/>
      <c r="BKF40" s="113"/>
      <c r="BKG40" s="113"/>
      <c r="BKH40" s="113"/>
      <c r="BKI40" s="113"/>
      <c r="BKJ40" s="113"/>
      <c r="BKK40" s="113"/>
      <c r="BKL40" s="113"/>
      <c r="BKM40" s="113"/>
      <c r="BKN40" s="113"/>
      <c r="BKO40" s="113"/>
      <c r="BKP40" s="113"/>
      <c r="BKQ40" s="113"/>
      <c r="BKR40" s="113"/>
      <c r="BKS40" s="113"/>
      <c r="BKT40" s="113"/>
      <c r="BKU40" s="113"/>
      <c r="BKV40" s="113"/>
      <c r="BKW40" s="113"/>
      <c r="BKX40" s="113"/>
      <c r="BKY40" s="113"/>
      <c r="BKZ40" s="113"/>
      <c r="BLA40" s="113"/>
      <c r="BLB40" s="113"/>
      <c r="BLC40" s="113"/>
      <c r="BLD40" s="113"/>
      <c r="BLE40" s="113"/>
      <c r="BLF40" s="113"/>
      <c r="BLG40" s="113"/>
      <c r="BLH40" s="113"/>
      <c r="BLI40" s="113"/>
      <c r="BLJ40" s="113"/>
      <c r="BLK40" s="113"/>
      <c r="BLL40" s="113"/>
      <c r="BLM40" s="113"/>
      <c r="BLN40" s="113"/>
      <c r="BLO40" s="113"/>
      <c r="BLP40" s="114"/>
    </row>
    <row r="41" spans="1:1680" s="115" customFormat="1" ht="21.75" customHeight="1">
      <c r="A41" s="390">
        <v>6</v>
      </c>
      <c r="B41" s="381" t="s">
        <v>517</v>
      </c>
      <c r="C41" s="384" t="s">
        <v>386</v>
      </c>
      <c r="D41" s="116" t="s">
        <v>41</v>
      </c>
      <c r="E41" s="117">
        <f>SUM(E42:E45)</f>
        <v>60</v>
      </c>
      <c r="F41" s="117">
        <f>F44</f>
        <v>23.2</v>
      </c>
      <c r="G41" s="108">
        <f t="shared" ref="G41" si="9">F41/E41*100</f>
        <v>38.666666666666664</v>
      </c>
      <c r="H41" s="393"/>
      <c r="I41" s="367" t="s">
        <v>518</v>
      </c>
      <c r="J41" s="375"/>
      <c r="K41" s="372"/>
      <c r="L41" s="375"/>
      <c r="M41" s="367" t="s">
        <v>519</v>
      </c>
      <c r="N41" s="367" t="s">
        <v>679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  <c r="IW41" s="113"/>
      <c r="IX41" s="113"/>
      <c r="IY41" s="113"/>
      <c r="IZ41" s="113"/>
      <c r="JA41" s="113"/>
      <c r="JB41" s="113"/>
      <c r="JC41" s="113"/>
      <c r="JD41" s="113"/>
      <c r="JE41" s="113"/>
      <c r="JF41" s="113"/>
      <c r="JG41" s="113"/>
      <c r="JH41" s="113"/>
      <c r="JI41" s="113"/>
      <c r="JJ41" s="113"/>
      <c r="JK41" s="113"/>
      <c r="JL41" s="113"/>
      <c r="JM41" s="113"/>
      <c r="JN41" s="113"/>
      <c r="JO41" s="113"/>
      <c r="JP41" s="113"/>
      <c r="JQ41" s="113"/>
      <c r="JR41" s="113"/>
      <c r="JS41" s="113"/>
      <c r="JT41" s="113"/>
      <c r="JU41" s="113"/>
      <c r="JV41" s="113"/>
      <c r="JW41" s="113"/>
      <c r="JX41" s="113"/>
      <c r="JY41" s="113"/>
      <c r="JZ41" s="113"/>
      <c r="KA41" s="113"/>
      <c r="KB41" s="113"/>
      <c r="KC41" s="113"/>
      <c r="KD41" s="113"/>
      <c r="KE41" s="113"/>
      <c r="KF41" s="113"/>
      <c r="KG41" s="113"/>
      <c r="KH41" s="113"/>
      <c r="KI41" s="113"/>
      <c r="KJ41" s="113"/>
      <c r="KK41" s="113"/>
      <c r="KL41" s="113"/>
      <c r="KM41" s="113"/>
      <c r="KN41" s="113"/>
      <c r="KO41" s="113"/>
      <c r="KP41" s="113"/>
      <c r="KQ41" s="113"/>
      <c r="KR41" s="113"/>
      <c r="KS41" s="113"/>
      <c r="KT41" s="113"/>
      <c r="KU41" s="113"/>
      <c r="KV41" s="113"/>
      <c r="KW41" s="113"/>
      <c r="KX41" s="113"/>
      <c r="KY41" s="113"/>
      <c r="KZ41" s="113"/>
      <c r="LA41" s="113"/>
      <c r="LB41" s="113"/>
      <c r="LC41" s="113"/>
      <c r="LD41" s="113"/>
      <c r="LE41" s="113"/>
      <c r="LF41" s="113"/>
      <c r="LG41" s="113"/>
      <c r="LH41" s="113"/>
      <c r="LI41" s="113"/>
      <c r="LJ41" s="113"/>
      <c r="LK41" s="113"/>
      <c r="LL41" s="113"/>
      <c r="LM41" s="113"/>
      <c r="LN41" s="113"/>
      <c r="LO41" s="113"/>
      <c r="LP41" s="113"/>
      <c r="LQ41" s="113"/>
      <c r="LR41" s="113"/>
      <c r="LS41" s="113"/>
      <c r="LT41" s="113"/>
      <c r="LU41" s="113"/>
      <c r="LV41" s="113"/>
      <c r="LW41" s="113"/>
      <c r="LX41" s="113"/>
      <c r="LY41" s="113"/>
      <c r="LZ41" s="113"/>
      <c r="MA41" s="113"/>
      <c r="MB41" s="113"/>
      <c r="MC41" s="113"/>
      <c r="MD41" s="113"/>
      <c r="ME41" s="113"/>
      <c r="MF41" s="113"/>
      <c r="MG41" s="113"/>
      <c r="MH41" s="113"/>
      <c r="MI41" s="113"/>
      <c r="MJ41" s="113"/>
      <c r="MK41" s="113"/>
      <c r="ML41" s="113"/>
      <c r="MM41" s="113"/>
      <c r="MN41" s="113"/>
      <c r="MO41" s="113"/>
      <c r="MP41" s="113"/>
      <c r="MQ41" s="113"/>
      <c r="MR41" s="113"/>
      <c r="MS41" s="113"/>
      <c r="MT41" s="113"/>
      <c r="MU41" s="113"/>
      <c r="MV41" s="113"/>
      <c r="MW41" s="113"/>
      <c r="MX41" s="113"/>
      <c r="MY41" s="113"/>
      <c r="MZ41" s="113"/>
      <c r="NA41" s="113"/>
      <c r="NB41" s="113"/>
      <c r="NC41" s="113"/>
      <c r="ND41" s="113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3"/>
      <c r="NS41" s="113"/>
      <c r="NT41" s="113"/>
      <c r="NU41" s="113"/>
      <c r="NV41" s="113"/>
      <c r="NW41" s="113"/>
      <c r="NX41" s="113"/>
      <c r="NY41" s="113"/>
      <c r="NZ41" s="113"/>
      <c r="OA41" s="113"/>
      <c r="OB41" s="113"/>
      <c r="OC41" s="113"/>
      <c r="OD41" s="113"/>
      <c r="OE41" s="113"/>
      <c r="OF41" s="113"/>
      <c r="OG41" s="113"/>
      <c r="OH41" s="113"/>
      <c r="OI41" s="113"/>
      <c r="OJ41" s="113"/>
      <c r="OK41" s="113"/>
      <c r="OL41" s="113"/>
      <c r="OM41" s="113"/>
      <c r="ON41" s="113"/>
      <c r="OO41" s="113"/>
      <c r="OP41" s="113"/>
      <c r="OQ41" s="113"/>
      <c r="OR41" s="113"/>
      <c r="OS41" s="113"/>
      <c r="OT41" s="113"/>
      <c r="OU41" s="113"/>
      <c r="OV41" s="113"/>
      <c r="OW41" s="113"/>
      <c r="OX41" s="113"/>
      <c r="OY41" s="113"/>
      <c r="OZ41" s="113"/>
      <c r="PA41" s="113"/>
      <c r="PB41" s="113"/>
      <c r="PC41" s="113"/>
      <c r="PD41" s="113"/>
      <c r="PE41" s="113"/>
      <c r="PF41" s="113"/>
      <c r="PG41" s="113"/>
      <c r="PH41" s="113"/>
      <c r="PI41" s="113"/>
      <c r="PJ41" s="113"/>
      <c r="PK41" s="113"/>
      <c r="PL41" s="113"/>
      <c r="PM41" s="113"/>
      <c r="PN41" s="113"/>
      <c r="PO41" s="113"/>
      <c r="PP41" s="113"/>
      <c r="PQ41" s="113"/>
      <c r="PR41" s="113"/>
      <c r="PS41" s="113"/>
      <c r="PT41" s="113"/>
      <c r="PU41" s="113"/>
      <c r="PV41" s="113"/>
      <c r="PW41" s="113"/>
      <c r="PX41" s="113"/>
      <c r="PY41" s="113"/>
      <c r="PZ41" s="113"/>
      <c r="QA41" s="113"/>
      <c r="QB41" s="113"/>
      <c r="QC41" s="113"/>
      <c r="QD41" s="113"/>
      <c r="QE41" s="113"/>
      <c r="QF41" s="113"/>
      <c r="QG41" s="113"/>
      <c r="QH41" s="113"/>
      <c r="QI41" s="113"/>
      <c r="QJ41" s="113"/>
      <c r="QK41" s="113"/>
      <c r="QL41" s="113"/>
      <c r="QM41" s="113"/>
      <c r="QN41" s="113"/>
      <c r="QO41" s="113"/>
      <c r="QP41" s="113"/>
      <c r="QQ41" s="113"/>
      <c r="QR41" s="113"/>
      <c r="QS41" s="113"/>
      <c r="QT41" s="113"/>
      <c r="QU41" s="113"/>
      <c r="QV41" s="113"/>
      <c r="QW41" s="113"/>
      <c r="QX41" s="113"/>
      <c r="QY41" s="113"/>
      <c r="QZ41" s="113"/>
      <c r="RA41" s="113"/>
      <c r="RB41" s="113"/>
      <c r="RC41" s="113"/>
      <c r="RD41" s="113"/>
      <c r="RE41" s="113"/>
      <c r="RF41" s="113"/>
      <c r="RG41" s="113"/>
      <c r="RH41" s="113"/>
      <c r="RI41" s="113"/>
      <c r="RJ41" s="113"/>
      <c r="RK41" s="113"/>
      <c r="RL41" s="113"/>
      <c r="RM41" s="113"/>
      <c r="RN41" s="113"/>
      <c r="RO41" s="113"/>
      <c r="RP41" s="113"/>
      <c r="RQ41" s="113"/>
      <c r="RR41" s="113"/>
      <c r="RS41" s="113"/>
      <c r="RT41" s="113"/>
      <c r="RU41" s="113"/>
      <c r="RV41" s="113"/>
      <c r="RW41" s="113"/>
      <c r="RX41" s="113"/>
      <c r="RY41" s="113"/>
      <c r="RZ41" s="113"/>
      <c r="SA41" s="113"/>
      <c r="SB41" s="113"/>
      <c r="SC41" s="113"/>
      <c r="SD41" s="113"/>
      <c r="SE41" s="113"/>
      <c r="SF41" s="113"/>
      <c r="SG41" s="113"/>
      <c r="SH41" s="113"/>
      <c r="SI41" s="113"/>
      <c r="SJ41" s="113"/>
      <c r="SK41" s="113"/>
      <c r="SL41" s="113"/>
      <c r="SM41" s="113"/>
      <c r="SN41" s="113"/>
      <c r="SO41" s="113"/>
      <c r="SP41" s="113"/>
      <c r="SQ41" s="113"/>
      <c r="SR41" s="113"/>
      <c r="SS41" s="113"/>
      <c r="ST41" s="113"/>
      <c r="SU41" s="113"/>
      <c r="SV41" s="113"/>
      <c r="SW41" s="113"/>
      <c r="SX41" s="113"/>
      <c r="SY41" s="113"/>
      <c r="SZ41" s="113"/>
      <c r="TA41" s="113"/>
      <c r="TB41" s="113"/>
      <c r="TC41" s="113"/>
      <c r="TD41" s="113"/>
      <c r="TE41" s="113"/>
      <c r="TF41" s="113"/>
      <c r="TG41" s="113"/>
      <c r="TH41" s="113"/>
      <c r="TI41" s="113"/>
      <c r="TJ41" s="113"/>
      <c r="TK41" s="113"/>
      <c r="TL41" s="113"/>
      <c r="TM41" s="113"/>
      <c r="TN41" s="113"/>
      <c r="TO41" s="113"/>
      <c r="TP41" s="113"/>
      <c r="TQ41" s="113"/>
      <c r="TR41" s="113"/>
      <c r="TS41" s="113"/>
      <c r="TT41" s="113"/>
      <c r="TU41" s="113"/>
      <c r="TV41" s="113"/>
      <c r="TW41" s="113"/>
      <c r="TX41" s="113"/>
      <c r="TY41" s="113"/>
      <c r="TZ41" s="113"/>
      <c r="UA41" s="113"/>
      <c r="UB41" s="113"/>
      <c r="UC41" s="113"/>
      <c r="UD41" s="113"/>
      <c r="UE41" s="113"/>
      <c r="UF41" s="113"/>
      <c r="UG41" s="113"/>
      <c r="UH41" s="113"/>
      <c r="UI41" s="113"/>
      <c r="UJ41" s="113"/>
      <c r="UK41" s="113"/>
      <c r="UL41" s="113"/>
      <c r="UM41" s="113"/>
      <c r="UN41" s="113"/>
      <c r="UO41" s="113"/>
      <c r="UP41" s="113"/>
      <c r="UQ41" s="113"/>
      <c r="UR41" s="113"/>
      <c r="US41" s="113"/>
      <c r="UT41" s="113"/>
      <c r="UU41" s="113"/>
      <c r="UV41" s="113"/>
      <c r="UW41" s="113"/>
      <c r="UX41" s="113"/>
      <c r="UY41" s="113"/>
      <c r="UZ41" s="113"/>
      <c r="VA41" s="113"/>
      <c r="VB41" s="113"/>
      <c r="VC41" s="113"/>
      <c r="VD41" s="113"/>
      <c r="VE41" s="113"/>
      <c r="VF41" s="113"/>
      <c r="VG41" s="113"/>
      <c r="VH41" s="113"/>
      <c r="VI41" s="113"/>
      <c r="VJ41" s="113"/>
      <c r="VK41" s="113"/>
      <c r="VL41" s="113"/>
      <c r="VM41" s="113"/>
      <c r="VN41" s="113"/>
      <c r="VO41" s="113"/>
      <c r="VP41" s="113"/>
      <c r="VQ41" s="113"/>
      <c r="VR41" s="113"/>
      <c r="VS41" s="113"/>
      <c r="VT41" s="113"/>
      <c r="VU41" s="113"/>
      <c r="VV41" s="113"/>
      <c r="VW41" s="113"/>
      <c r="VX41" s="113"/>
      <c r="VY41" s="113"/>
      <c r="VZ41" s="113"/>
      <c r="WA41" s="113"/>
      <c r="WB41" s="113"/>
      <c r="WC41" s="113"/>
      <c r="WD41" s="113"/>
      <c r="WE41" s="113"/>
      <c r="WF41" s="113"/>
      <c r="WG41" s="113"/>
      <c r="WH41" s="113"/>
      <c r="WI41" s="113"/>
      <c r="WJ41" s="113"/>
      <c r="WK41" s="113"/>
      <c r="WL41" s="113"/>
      <c r="WM41" s="113"/>
      <c r="WN41" s="113"/>
      <c r="WO41" s="113"/>
      <c r="WP41" s="113"/>
      <c r="WQ41" s="113"/>
      <c r="WR41" s="113"/>
      <c r="WS41" s="113"/>
      <c r="WT41" s="113"/>
      <c r="WU41" s="113"/>
      <c r="WV41" s="113"/>
      <c r="WW41" s="113"/>
      <c r="WX41" s="113"/>
      <c r="WY41" s="113"/>
      <c r="WZ41" s="113"/>
      <c r="XA41" s="113"/>
      <c r="XB41" s="113"/>
      <c r="XC41" s="113"/>
      <c r="XD41" s="113"/>
      <c r="XE41" s="113"/>
      <c r="XF41" s="113"/>
      <c r="XG41" s="113"/>
      <c r="XH41" s="113"/>
      <c r="XI41" s="113"/>
      <c r="XJ41" s="113"/>
      <c r="XK41" s="113"/>
      <c r="XL41" s="113"/>
      <c r="XM41" s="113"/>
      <c r="XN41" s="113"/>
      <c r="XO41" s="113"/>
      <c r="XP41" s="113"/>
      <c r="XQ41" s="113"/>
      <c r="XR41" s="113"/>
      <c r="XS41" s="113"/>
      <c r="XT41" s="113"/>
      <c r="XU41" s="113"/>
      <c r="XV41" s="113"/>
      <c r="XW41" s="113"/>
      <c r="XX41" s="113"/>
      <c r="XY41" s="113"/>
      <c r="XZ41" s="113"/>
      <c r="YA41" s="113"/>
      <c r="YB41" s="113"/>
      <c r="YC41" s="113"/>
      <c r="YD41" s="113"/>
      <c r="YE41" s="113"/>
      <c r="YF41" s="113"/>
      <c r="YG41" s="113"/>
      <c r="YH41" s="113"/>
      <c r="YI41" s="113"/>
      <c r="YJ41" s="113"/>
      <c r="YK41" s="113"/>
      <c r="YL41" s="113"/>
      <c r="YM41" s="113"/>
      <c r="YN41" s="113"/>
      <c r="YO41" s="113"/>
      <c r="YP41" s="113"/>
      <c r="YQ41" s="113"/>
      <c r="YR41" s="113"/>
      <c r="YS41" s="113"/>
      <c r="YT41" s="113"/>
      <c r="YU41" s="113"/>
      <c r="YV41" s="113"/>
      <c r="YW41" s="113"/>
      <c r="YX41" s="113"/>
      <c r="YY41" s="113"/>
      <c r="YZ41" s="113"/>
      <c r="ZA41" s="113"/>
      <c r="ZB41" s="113"/>
      <c r="ZC41" s="113"/>
      <c r="ZD41" s="113"/>
      <c r="ZE41" s="113"/>
      <c r="ZF41" s="113"/>
      <c r="ZG41" s="113"/>
      <c r="ZH41" s="113"/>
      <c r="ZI41" s="113"/>
      <c r="ZJ41" s="113"/>
      <c r="ZK41" s="113"/>
      <c r="ZL41" s="113"/>
      <c r="ZM41" s="113"/>
      <c r="ZN41" s="113"/>
      <c r="ZO41" s="113"/>
      <c r="ZP41" s="113"/>
      <c r="ZQ41" s="113"/>
      <c r="ZR41" s="113"/>
      <c r="ZS41" s="113"/>
      <c r="ZT41" s="113"/>
      <c r="ZU41" s="113"/>
      <c r="ZV41" s="113"/>
      <c r="ZW41" s="113"/>
      <c r="ZX41" s="113"/>
      <c r="ZY41" s="113"/>
      <c r="ZZ41" s="113"/>
      <c r="AAA41" s="113"/>
      <c r="AAB41" s="113"/>
      <c r="AAC41" s="113"/>
      <c r="AAD41" s="113"/>
      <c r="AAE41" s="113"/>
      <c r="AAF41" s="113"/>
      <c r="AAG41" s="113"/>
      <c r="AAH41" s="113"/>
      <c r="AAI41" s="113"/>
      <c r="AAJ41" s="113"/>
      <c r="AAK41" s="113"/>
      <c r="AAL41" s="113"/>
      <c r="AAM41" s="113"/>
      <c r="AAN41" s="113"/>
      <c r="AAO41" s="113"/>
      <c r="AAP41" s="113"/>
      <c r="AAQ41" s="113"/>
      <c r="AAR41" s="113"/>
      <c r="AAS41" s="113"/>
      <c r="AAT41" s="113"/>
      <c r="AAU41" s="113"/>
      <c r="AAV41" s="113"/>
      <c r="AAW41" s="113"/>
      <c r="AAX41" s="113"/>
      <c r="AAY41" s="113"/>
      <c r="AAZ41" s="113"/>
      <c r="ABA41" s="113"/>
      <c r="ABB41" s="113"/>
      <c r="ABC41" s="113"/>
      <c r="ABD41" s="113"/>
      <c r="ABE41" s="113"/>
      <c r="ABF41" s="113"/>
      <c r="ABG41" s="113"/>
      <c r="ABH41" s="113"/>
      <c r="ABI41" s="113"/>
      <c r="ABJ41" s="113"/>
      <c r="ABK41" s="113"/>
      <c r="ABL41" s="113"/>
      <c r="ABM41" s="113"/>
      <c r="ABN41" s="113"/>
      <c r="ABO41" s="113"/>
      <c r="ABP41" s="113"/>
      <c r="ABQ41" s="113"/>
      <c r="ABR41" s="113"/>
      <c r="ABS41" s="113"/>
      <c r="ABT41" s="113"/>
      <c r="ABU41" s="113"/>
      <c r="ABV41" s="113"/>
      <c r="ABW41" s="113"/>
      <c r="ABX41" s="113"/>
      <c r="ABY41" s="113"/>
      <c r="ABZ41" s="113"/>
      <c r="ACA41" s="113"/>
      <c r="ACB41" s="113"/>
      <c r="ACC41" s="113"/>
      <c r="ACD41" s="113"/>
      <c r="ACE41" s="113"/>
      <c r="ACF41" s="113"/>
      <c r="ACG41" s="113"/>
      <c r="ACH41" s="113"/>
      <c r="ACI41" s="113"/>
      <c r="ACJ41" s="113"/>
      <c r="ACK41" s="113"/>
      <c r="ACL41" s="113"/>
      <c r="ACM41" s="113"/>
      <c r="ACN41" s="113"/>
      <c r="ACO41" s="113"/>
      <c r="ACP41" s="113"/>
      <c r="ACQ41" s="113"/>
      <c r="ACR41" s="113"/>
      <c r="ACS41" s="113"/>
      <c r="ACT41" s="113"/>
      <c r="ACU41" s="113"/>
      <c r="ACV41" s="113"/>
      <c r="ACW41" s="113"/>
      <c r="ACX41" s="113"/>
      <c r="ACY41" s="113"/>
      <c r="ACZ41" s="113"/>
      <c r="ADA41" s="113"/>
      <c r="ADB41" s="113"/>
      <c r="ADC41" s="113"/>
      <c r="ADD41" s="113"/>
      <c r="ADE41" s="113"/>
      <c r="ADF41" s="113"/>
      <c r="ADG41" s="113"/>
      <c r="ADH41" s="113"/>
      <c r="ADI41" s="113"/>
      <c r="ADJ41" s="113"/>
      <c r="ADK41" s="113"/>
      <c r="ADL41" s="113"/>
      <c r="ADM41" s="113"/>
      <c r="ADN41" s="113"/>
      <c r="ADO41" s="113"/>
      <c r="ADP41" s="113"/>
      <c r="ADQ41" s="113"/>
      <c r="ADR41" s="113"/>
      <c r="ADS41" s="113"/>
      <c r="ADT41" s="113"/>
      <c r="ADU41" s="113"/>
      <c r="ADV41" s="113"/>
      <c r="ADW41" s="113"/>
      <c r="ADX41" s="113"/>
      <c r="ADY41" s="113"/>
      <c r="ADZ41" s="113"/>
      <c r="AEA41" s="113"/>
      <c r="AEB41" s="113"/>
      <c r="AEC41" s="113"/>
      <c r="AED41" s="113"/>
      <c r="AEE41" s="113"/>
      <c r="AEF41" s="113"/>
      <c r="AEG41" s="113"/>
      <c r="AEH41" s="113"/>
      <c r="AEI41" s="113"/>
      <c r="AEJ41" s="113"/>
      <c r="AEK41" s="113"/>
      <c r="AEL41" s="113"/>
      <c r="AEM41" s="113"/>
      <c r="AEN41" s="113"/>
      <c r="AEO41" s="113"/>
      <c r="AEP41" s="113"/>
      <c r="AEQ41" s="113"/>
      <c r="AER41" s="113"/>
      <c r="AES41" s="113"/>
      <c r="AET41" s="113"/>
      <c r="AEU41" s="113"/>
      <c r="AEV41" s="113"/>
      <c r="AEW41" s="113"/>
      <c r="AEX41" s="113"/>
      <c r="AEY41" s="113"/>
      <c r="AEZ41" s="113"/>
      <c r="AFA41" s="113"/>
      <c r="AFB41" s="113"/>
      <c r="AFC41" s="113"/>
      <c r="AFD41" s="113"/>
      <c r="AFE41" s="113"/>
      <c r="AFF41" s="113"/>
      <c r="AFG41" s="113"/>
      <c r="AFH41" s="113"/>
      <c r="AFI41" s="113"/>
      <c r="AFJ41" s="113"/>
      <c r="AFK41" s="113"/>
      <c r="AFL41" s="113"/>
      <c r="AFM41" s="113"/>
      <c r="AFN41" s="113"/>
      <c r="AFO41" s="113"/>
      <c r="AFP41" s="113"/>
      <c r="AFQ41" s="113"/>
      <c r="AFR41" s="113"/>
      <c r="AFS41" s="113"/>
      <c r="AFT41" s="113"/>
      <c r="AFU41" s="113"/>
      <c r="AFV41" s="113"/>
      <c r="AFW41" s="113"/>
      <c r="AFX41" s="113"/>
      <c r="AFY41" s="113"/>
      <c r="AFZ41" s="113"/>
      <c r="AGA41" s="113"/>
      <c r="AGB41" s="113"/>
      <c r="AGC41" s="113"/>
      <c r="AGD41" s="113"/>
      <c r="AGE41" s="113"/>
      <c r="AGF41" s="113"/>
      <c r="AGG41" s="113"/>
      <c r="AGH41" s="113"/>
      <c r="AGI41" s="113"/>
      <c r="AGJ41" s="113"/>
      <c r="AGK41" s="113"/>
      <c r="AGL41" s="113"/>
      <c r="AGM41" s="113"/>
      <c r="AGN41" s="113"/>
      <c r="AGO41" s="113"/>
      <c r="AGP41" s="113"/>
      <c r="AGQ41" s="113"/>
      <c r="AGR41" s="113"/>
      <c r="AGS41" s="113"/>
      <c r="AGT41" s="113"/>
      <c r="AGU41" s="113"/>
      <c r="AGV41" s="113"/>
      <c r="AGW41" s="113"/>
      <c r="AGX41" s="113"/>
      <c r="AGY41" s="113"/>
      <c r="AGZ41" s="113"/>
      <c r="AHA41" s="113"/>
      <c r="AHB41" s="113"/>
      <c r="AHC41" s="113"/>
      <c r="AHD41" s="113"/>
      <c r="AHE41" s="113"/>
      <c r="AHF41" s="113"/>
      <c r="AHG41" s="113"/>
      <c r="AHH41" s="113"/>
      <c r="AHI41" s="113"/>
      <c r="AHJ41" s="113"/>
      <c r="AHK41" s="113"/>
      <c r="AHL41" s="113"/>
      <c r="AHM41" s="113"/>
      <c r="AHN41" s="113"/>
      <c r="AHO41" s="113"/>
      <c r="AHP41" s="113"/>
      <c r="AHQ41" s="113"/>
      <c r="AHR41" s="113"/>
      <c r="AHS41" s="113"/>
      <c r="AHT41" s="113"/>
      <c r="AHU41" s="113"/>
      <c r="AHV41" s="113"/>
      <c r="AHW41" s="113"/>
      <c r="AHX41" s="113"/>
      <c r="AHY41" s="113"/>
      <c r="AHZ41" s="113"/>
      <c r="AIA41" s="113"/>
      <c r="AIB41" s="113"/>
      <c r="AIC41" s="113"/>
      <c r="AID41" s="113"/>
      <c r="AIE41" s="113"/>
      <c r="AIF41" s="113"/>
      <c r="AIG41" s="113"/>
      <c r="AIH41" s="113"/>
      <c r="AII41" s="113"/>
      <c r="AIJ41" s="113"/>
      <c r="AIK41" s="113"/>
      <c r="AIL41" s="113"/>
      <c r="AIM41" s="113"/>
      <c r="AIN41" s="113"/>
      <c r="AIO41" s="113"/>
      <c r="AIP41" s="113"/>
      <c r="AIQ41" s="113"/>
      <c r="AIR41" s="113"/>
      <c r="AIS41" s="113"/>
      <c r="AIT41" s="113"/>
      <c r="AIU41" s="113"/>
      <c r="AIV41" s="113"/>
      <c r="AIW41" s="113"/>
      <c r="AIX41" s="113"/>
      <c r="AIY41" s="113"/>
      <c r="AIZ41" s="113"/>
      <c r="AJA41" s="113"/>
      <c r="AJB41" s="113"/>
      <c r="AJC41" s="113"/>
      <c r="AJD41" s="113"/>
      <c r="AJE41" s="113"/>
      <c r="AJF41" s="113"/>
      <c r="AJG41" s="113"/>
      <c r="AJH41" s="113"/>
      <c r="AJI41" s="113"/>
      <c r="AJJ41" s="113"/>
      <c r="AJK41" s="113"/>
      <c r="AJL41" s="113"/>
      <c r="AJM41" s="113"/>
      <c r="AJN41" s="113"/>
      <c r="AJO41" s="113"/>
      <c r="AJP41" s="113"/>
      <c r="AJQ41" s="113"/>
      <c r="AJR41" s="113"/>
      <c r="AJS41" s="113"/>
      <c r="AJT41" s="113"/>
      <c r="AJU41" s="113"/>
      <c r="AJV41" s="113"/>
      <c r="AJW41" s="113"/>
      <c r="AJX41" s="113"/>
      <c r="AJY41" s="113"/>
      <c r="AJZ41" s="113"/>
      <c r="AKA41" s="113"/>
      <c r="AKB41" s="113"/>
      <c r="AKC41" s="113"/>
      <c r="AKD41" s="113"/>
      <c r="AKE41" s="113"/>
      <c r="AKF41" s="113"/>
      <c r="AKG41" s="113"/>
      <c r="AKH41" s="113"/>
      <c r="AKI41" s="113"/>
      <c r="AKJ41" s="113"/>
      <c r="AKK41" s="113"/>
      <c r="AKL41" s="113"/>
      <c r="AKM41" s="113"/>
      <c r="AKN41" s="113"/>
      <c r="AKO41" s="113"/>
      <c r="AKP41" s="113"/>
      <c r="AKQ41" s="113"/>
      <c r="AKR41" s="113"/>
      <c r="AKS41" s="113"/>
      <c r="AKT41" s="113"/>
      <c r="AKU41" s="113"/>
      <c r="AKV41" s="113"/>
      <c r="AKW41" s="113"/>
      <c r="AKX41" s="113"/>
      <c r="AKY41" s="113"/>
      <c r="AKZ41" s="113"/>
      <c r="ALA41" s="113"/>
      <c r="ALB41" s="113"/>
      <c r="ALC41" s="113"/>
      <c r="ALD41" s="113"/>
      <c r="ALE41" s="113"/>
      <c r="ALF41" s="113"/>
      <c r="ALG41" s="113"/>
      <c r="ALH41" s="113"/>
      <c r="ALI41" s="113"/>
      <c r="ALJ41" s="113"/>
      <c r="ALK41" s="113"/>
      <c r="ALL41" s="113"/>
      <c r="ALM41" s="113"/>
      <c r="ALN41" s="113"/>
      <c r="ALO41" s="113"/>
      <c r="ALP41" s="113"/>
      <c r="ALQ41" s="113"/>
      <c r="ALR41" s="113"/>
      <c r="ALS41" s="113"/>
      <c r="ALT41" s="113"/>
      <c r="ALU41" s="113"/>
      <c r="ALV41" s="113"/>
      <c r="ALW41" s="113"/>
      <c r="ALX41" s="113"/>
      <c r="ALY41" s="113"/>
      <c r="ALZ41" s="113"/>
      <c r="AMA41" s="113"/>
      <c r="AMB41" s="113"/>
      <c r="AMC41" s="113"/>
      <c r="AMD41" s="113"/>
      <c r="AME41" s="113"/>
      <c r="AMF41" s="113"/>
      <c r="AMG41" s="113"/>
      <c r="AMH41" s="113"/>
      <c r="AMI41" s="113"/>
      <c r="AMJ41" s="113"/>
      <c r="AMK41" s="113"/>
      <c r="AML41" s="113"/>
      <c r="AMM41" s="113"/>
      <c r="AMN41" s="113"/>
      <c r="AMO41" s="113"/>
      <c r="AMP41" s="113"/>
      <c r="AMQ41" s="113"/>
      <c r="AMR41" s="113"/>
      <c r="AMS41" s="113"/>
      <c r="AMT41" s="113"/>
      <c r="AMU41" s="113"/>
      <c r="AMV41" s="113"/>
      <c r="AMW41" s="113"/>
      <c r="AMX41" s="113"/>
      <c r="AMY41" s="113"/>
      <c r="AMZ41" s="113"/>
      <c r="ANA41" s="113"/>
      <c r="ANB41" s="113"/>
      <c r="ANC41" s="113"/>
      <c r="AND41" s="113"/>
      <c r="ANE41" s="113"/>
      <c r="ANF41" s="113"/>
      <c r="ANG41" s="113"/>
      <c r="ANH41" s="113"/>
      <c r="ANI41" s="113"/>
      <c r="ANJ41" s="113"/>
      <c r="ANK41" s="113"/>
      <c r="ANL41" s="113"/>
      <c r="ANM41" s="113"/>
      <c r="ANN41" s="113"/>
      <c r="ANO41" s="113"/>
      <c r="ANP41" s="113"/>
      <c r="ANQ41" s="113"/>
      <c r="ANR41" s="113"/>
      <c r="ANS41" s="113"/>
      <c r="ANT41" s="113"/>
      <c r="ANU41" s="113"/>
      <c r="ANV41" s="113"/>
      <c r="ANW41" s="113"/>
      <c r="ANX41" s="113"/>
      <c r="ANY41" s="113"/>
      <c r="ANZ41" s="113"/>
      <c r="AOA41" s="113"/>
      <c r="AOB41" s="113"/>
      <c r="AOC41" s="113"/>
      <c r="AOD41" s="113"/>
      <c r="AOE41" s="113"/>
      <c r="AOF41" s="113"/>
      <c r="AOG41" s="113"/>
      <c r="AOH41" s="113"/>
      <c r="AOI41" s="113"/>
      <c r="AOJ41" s="113"/>
      <c r="AOK41" s="113"/>
      <c r="AOL41" s="113"/>
      <c r="AOM41" s="113"/>
      <c r="AON41" s="113"/>
      <c r="AOO41" s="113"/>
      <c r="AOP41" s="113"/>
      <c r="AOQ41" s="113"/>
      <c r="AOR41" s="113"/>
      <c r="AOS41" s="113"/>
      <c r="AOT41" s="113"/>
      <c r="AOU41" s="113"/>
      <c r="AOV41" s="113"/>
      <c r="AOW41" s="113"/>
      <c r="AOX41" s="113"/>
      <c r="AOY41" s="113"/>
      <c r="AOZ41" s="113"/>
      <c r="APA41" s="113"/>
      <c r="APB41" s="113"/>
      <c r="APC41" s="113"/>
      <c r="APD41" s="113"/>
      <c r="APE41" s="113"/>
      <c r="APF41" s="113"/>
      <c r="APG41" s="113"/>
      <c r="APH41" s="113"/>
      <c r="API41" s="113"/>
      <c r="APJ41" s="113"/>
      <c r="APK41" s="113"/>
      <c r="APL41" s="113"/>
      <c r="APM41" s="113"/>
      <c r="APN41" s="113"/>
      <c r="APO41" s="113"/>
      <c r="APP41" s="113"/>
      <c r="APQ41" s="113"/>
      <c r="APR41" s="113"/>
      <c r="APS41" s="113"/>
      <c r="APT41" s="113"/>
      <c r="APU41" s="113"/>
      <c r="APV41" s="113"/>
      <c r="APW41" s="113"/>
      <c r="APX41" s="113"/>
      <c r="APY41" s="113"/>
      <c r="APZ41" s="113"/>
      <c r="AQA41" s="113"/>
      <c r="AQB41" s="113"/>
      <c r="AQC41" s="113"/>
      <c r="AQD41" s="113"/>
      <c r="AQE41" s="113"/>
      <c r="AQF41" s="113"/>
      <c r="AQG41" s="113"/>
      <c r="AQH41" s="113"/>
      <c r="AQI41" s="113"/>
      <c r="AQJ41" s="113"/>
      <c r="AQK41" s="113"/>
      <c r="AQL41" s="113"/>
      <c r="AQM41" s="113"/>
      <c r="AQN41" s="113"/>
      <c r="AQO41" s="113"/>
      <c r="AQP41" s="113"/>
      <c r="AQQ41" s="113"/>
      <c r="AQR41" s="113"/>
      <c r="AQS41" s="113"/>
      <c r="AQT41" s="113"/>
      <c r="AQU41" s="113"/>
      <c r="AQV41" s="113"/>
      <c r="AQW41" s="113"/>
      <c r="AQX41" s="113"/>
      <c r="AQY41" s="113"/>
      <c r="AQZ41" s="113"/>
      <c r="ARA41" s="113"/>
      <c r="ARB41" s="113"/>
      <c r="ARC41" s="113"/>
      <c r="ARD41" s="113"/>
      <c r="ARE41" s="113"/>
      <c r="ARF41" s="113"/>
      <c r="ARG41" s="113"/>
      <c r="ARH41" s="113"/>
      <c r="ARI41" s="113"/>
      <c r="ARJ41" s="113"/>
      <c r="ARK41" s="113"/>
      <c r="ARL41" s="113"/>
      <c r="ARM41" s="113"/>
      <c r="ARN41" s="113"/>
      <c r="ARO41" s="113"/>
      <c r="ARP41" s="113"/>
      <c r="ARQ41" s="113"/>
      <c r="ARR41" s="113"/>
      <c r="ARS41" s="113"/>
      <c r="ART41" s="113"/>
      <c r="ARU41" s="113"/>
      <c r="ARV41" s="113"/>
      <c r="ARW41" s="113"/>
      <c r="ARX41" s="113"/>
      <c r="ARY41" s="113"/>
      <c r="ARZ41" s="113"/>
      <c r="ASA41" s="113"/>
      <c r="ASB41" s="113"/>
      <c r="ASC41" s="113"/>
      <c r="ASD41" s="113"/>
      <c r="ASE41" s="113"/>
      <c r="ASF41" s="113"/>
      <c r="ASG41" s="113"/>
      <c r="ASH41" s="113"/>
      <c r="ASI41" s="113"/>
      <c r="ASJ41" s="113"/>
      <c r="ASK41" s="113"/>
      <c r="ASL41" s="113"/>
      <c r="ASM41" s="113"/>
      <c r="ASN41" s="113"/>
      <c r="ASO41" s="113"/>
      <c r="ASP41" s="113"/>
      <c r="ASQ41" s="113"/>
      <c r="ASR41" s="113"/>
      <c r="ASS41" s="113"/>
      <c r="AST41" s="113"/>
      <c r="ASU41" s="113"/>
      <c r="ASV41" s="113"/>
      <c r="ASW41" s="113"/>
      <c r="ASX41" s="113"/>
      <c r="ASY41" s="113"/>
      <c r="ASZ41" s="113"/>
      <c r="ATA41" s="113"/>
      <c r="ATB41" s="113"/>
      <c r="ATC41" s="113"/>
      <c r="ATD41" s="113"/>
      <c r="ATE41" s="113"/>
      <c r="ATF41" s="113"/>
      <c r="ATG41" s="113"/>
      <c r="ATH41" s="113"/>
      <c r="ATI41" s="113"/>
      <c r="ATJ41" s="113"/>
      <c r="ATK41" s="113"/>
      <c r="ATL41" s="113"/>
      <c r="ATM41" s="113"/>
      <c r="ATN41" s="113"/>
      <c r="ATO41" s="113"/>
      <c r="ATP41" s="113"/>
      <c r="ATQ41" s="113"/>
      <c r="ATR41" s="113"/>
      <c r="ATS41" s="113"/>
      <c r="ATT41" s="113"/>
      <c r="ATU41" s="113"/>
      <c r="ATV41" s="113"/>
      <c r="ATW41" s="113"/>
      <c r="ATX41" s="113"/>
      <c r="ATY41" s="113"/>
      <c r="ATZ41" s="113"/>
      <c r="AUA41" s="113"/>
      <c r="AUB41" s="113"/>
      <c r="AUC41" s="113"/>
      <c r="AUD41" s="113"/>
      <c r="AUE41" s="113"/>
      <c r="AUF41" s="113"/>
      <c r="AUG41" s="113"/>
      <c r="AUH41" s="113"/>
      <c r="AUI41" s="113"/>
      <c r="AUJ41" s="113"/>
      <c r="AUK41" s="113"/>
      <c r="AUL41" s="113"/>
      <c r="AUM41" s="113"/>
      <c r="AUN41" s="113"/>
      <c r="AUO41" s="113"/>
      <c r="AUP41" s="113"/>
      <c r="AUQ41" s="113"/>
      <c r="AUR41" s="113"/>
      <c r="AUS41" s="113"/>
      <c r="AUT41" s="113"/>
      <c r="AUU41" s="113"/>
      <c r="AUV41" s="113"/>
      <c r="AUW41" s="113"/>
      <c r="AUX41" s="113"/>
      <c r="AUY41" s="113"/>
      <c r="AUZ41" s="113"/>
      <c r="AVA41" s="113"/>
      <c r="AVB41" s="113"/>
      <c r="AVC41" s="113"/>
      <c r="AVD41" s="113"/>
      <c r="AVE41" s="113"/>
      <c r="AVF41" s="113"/>
      <c r="AVG41" s="113"/>
      <c r="AVH41" s="113"/>
      <c r="AVI41" s="113"/>
      <c r="AVJ41" s="113"/>
      <c r="AVK41" s="113"/>
      <c r="AVL41" s="113"/>
      <c r="AVM41" s="113"/>
      <c r="AVN41" s="113"/>
      <c r="AVO41" s="113"/>
      <c r="AVP41" s="113"/>
      <c r="AVQ41" s="113"/>
      <c r="AVR41" s="113"/>
      <c r="AVS41" s="113"/>
      <c r="AVT41" s="113"/>
      <c r="AVU41" s="113"/>
      <c r="AVV41" s="113"/>
      <c r="AVW41" s="113"/>
      <c r="AVX41" s="113"/>
      <c r="AVY41" s="113"/>
      <c r="AVZ41" s="113"/>
      <c r="AWA41" s="113"/>
      <c r="AWB41" s="113"/>
      <c r="AWC41" s="113"/>
      <c r="AWD41" s="113"/>
      <c r="AWE41" s="113"/>
      <c r="AWF41" s="113"/>
      <c r="AWG41" s="113"/>
      <c r="AWH41" s="113"/>
      <c r="AWI41" s="113"/>
      <c r="AWJ41" s="113"/>
      <c r="AWK41" s="113"/>
      <c r="AWL41" s="113"/>
      <c r="AWM41" s="113"/>
      <c r="AWN41" s="113"/>
      <c r="AWO41" s="113"/>
      <c r="AWP41" s="113"/>
      <c r="AWQ41" s="113"/>
      <c r="AWR41" s="113"/>
      <c r="AWS41" s="113"/>
      <c r="AWT41" s="113"/>
      <c r="AWU41" s="113"/>
      <c r="AWV41" s="113"/>
      <c r="AWW41" s="113"/>
      <c r="AWX41" s="113"/>
      <c r="AWY41" s="113"/>
      <c r="AWZ41" s="113"/>
      <c r="AXA41" s="113"/>
      <c r="AXB41" s="113"/>
      <c r="AXC41" s="113"/>
      <c r="AXD41" s="113"/>
      <c r="AXE41" s="113"/>
      <c r="AXF41" s="113"/>
      <c r="AXG41" s="113"/>
      <c r="AXH41" s="113"/>
      <c r="AXI41" s="113"/>
      <c r="AXJ41" s="113"/>
      <c r="AXK41" s="113"/>
      <c r="AXL41" s="113"/>
      <c r="AXM41" s="113"/>
      <c r="AXN41" s="113"/>
      <c r="AXO41" s="113"/>
      <c r="AXP41" s="113"/>
      <c r="AXQ41" s="113"/>
      <c r="AXR41" s="113"/>
      <c r="AXS41" s="113"/>
      <c r="AXT41" s="113"/>
      <c r="AXU41" s="113"/>
      <c r="AXV41" s="113"/>
      <c r="AXW41" s="113"/>
      <c r="AXX41" s="113"/>
      <c r="AXY41" s="113"/>
      <c r="AXZ41" s="113"/>
      <c r="AYA41" s="113"/>
      <c r="AYB41" s="113"/>
      <c r="AYC41" s="113"/>
      <c r="AYD41" s="113"/>
      <c r="AYE41" s="113"/>
      <c r="AYF41" s="113"/>
      <c r="AYG41" s="113"/>
      <c r="AYH41" s="113"/>
      <c r="AYI41" s="113"/>
      <c r="AYJ41" s="113"/>
      <c r="AYK41" s="113"/>
      <c r="AYL41" s="113"/>
      <c r="AYM41" s="113"/>
      <c r="AYN41" s="113"/>
      <c r="AYO41" s="113"/>
      <c r="AYP41" s="113"/>
      <c r="AYQ41" s="113"/>
      <c r="AYR41" s="113"/>
      <c r="AYS41" s="113"/>
      <c r="AYT41" s="113"/>
      <c r="AYU41" s="113"/>
      <c r="AYV41" s="113"/>
      <c r="AYW41" s="113"/>
      <c r="AYX41" s="113"/>
      <c r="AYY41" s="113"/>
      <c r="AYZ41" s="113"/>
      <c r="AZA41" s="113"/>
      <c r="AZB41" s="113"/>
      <c r="AZC41" s="113"/>
      <c r="AZD41" s="113"/>
      <c r="AZE41" s="113"/>
      <c r="AZF41" s="113"/>
      <c r="AZG41" s="113"/>
      <c r="AZH41" s="113"/>
      <c r="AZI41" s="113"/>
      <c r="AZJ41" s="113"/>
      <c r="AZK41" s="113"/>
      <c r="AZL41" s="113"/>
      <c r="AZM41" s="113"/>
      <c r="AZN41" s="113"/>
      <c r="AZO41" s="113"/>
      <c r="AZP41" s="113"/>
      <c r="AZQ41" s="113"/>
      <c r="AZR41" s="113"/>
      <c r="AZS41" s="113"/>
      <c r="AZT41" s="113"/>
      <c r="AZU41" s="113"/>
      <c r="AZV41" s="113"/>
      <c r="AZW41" s="113"/>
      <c r="AZX41" s="113"/>
      <c r="AZY41" s="113"/>
      <c r="AZZ41" s="113"/>
      <c r="BAA41" s="113"/>
      <c r="BAB41" s="113"/>
      <c r="BAC41" s="113"/>
      <c r="BAD41" s="113"/>
      <c r="BAE41" s="113"/>
      <c r="BAF41" s="113"/>
      <c r="BAG41" s="113"/>
      <c r="BAH41" s="113"/>
      <c r="BAI41" s="113"/>
      <c r="BAJ41" s="113"/>
      <c r="BAK41" s="113"/>
      <c r="BAL41" s="113"/>
      <c r="BAM41" s="113"/>
      <c r="BAN41" s="113"/>
      <c r="BAO41" s="113"/>
      <c r="BAP41" s="113"/>
      <c r="BAQ41" s="113"/>
      <c r="BAR41" s="113"/>
      <c r="BAS41" s="113"/>
      <c r="BAT41" s="113"/>
      <c r="BAU41" s="113"/>
      <c r="BAV41" s="113"/>
      <c r="BAW41" s="113"/>
      <c r="BAX41" s="113"/>
      <c r="BAY41" s="113"/>
      <c r="BAZ41" s="113"/>
      <c r="BBA41" s="113"/>
      <c r="BBB41" s="113"/>
      <c r="BBC41" s="113"/>
      <c r="BBD41" s="113"/>
      <c r="BBE41" s="113"/>
      <c r="BBF41" s="113"/>
      <c r="BBG41" s="113"/>
      <c r="BBH41" s="113"/>
      <c r="BBI41" s="113"/>
      <c r="BBJ41" s="113"/>
      <c r="BBK41" s="113"/>
      <c r="BBL41" s="113"/>
      <c r="BBM41" s="113"/>
      <c r="BBN41" s="113"/>
      <c r="BBO41" s="113"/>
      <c r="BBP41" s="113"/>
      <c r="BBQ41" s="113"/>
      <c r="BBR41" s="113"/>
      <c r="BBS41" s="113"/>
      <c r="BBT41" s="113"/>
      <c r="BBU41" s="113"/>
      <c r="BBV41" s="113"/>
      <c r="BBW41" s="113"/>
      <c r="BBX41" s="113"/>
      <c r="BBY41" s="113"/>
      <c r="BBZ41" s="113"/>
      <c r="BCA41" s="113"/>
      <c r="BCB41" s="113"/>
      <c r="BCC41" s="113"/>
      <c r="BCD41" s="113"/>
      <c r="BCE41" s="113"/>
      <c r="BCF41" s="113"/>
      <c r="BCG41" s="113"/>
      <c r="BCH41" s="113"/>
      <c r="BCI41" s="113"/>
      <c r="BCJ41" s="113"/>
      <c r="BCK41" s="113"/>
      <c r="BCL41" s="113"/>
      <c r="BCM41" s="113"/>
      <c r="BCN41" s="113"/>
      <c r="BCO41" s="113"/>
      <c r="BCP41" s="113"/>
      <c r="BCQ41" s="113"/>
      <c r="BCR41" s="113"/>
      <c r="BCS41" s="113"/>
      <c r="BCT41" s="113"/>
      <c r="BCU41" s="113"/>
      <c r="BCV41" s="113"/>
      <c r="BCW41" s="113"/>
      <c r="BCX41" s="113"/>
      <c r="BCY41" s="113"/>
      <c r="BCZ41" s="113"/>
      <c r="BDA41" s="113"/>
      <c r="BDB41" s="113"/>
      <c r="BDC41" s="113"/>
      <c r="BDD41" s="113"/>
      <c r="BDE41" s="113"/>
      <c r="BDF41" s="113"/>
      <c r="BDG41" s="113"/>
      <c r="BDH41" s="113"/>
      <c r="BDI41" s="113"/>
      <c r="BDJ41" s="113"/>
      <c r="BDK41" s="113"/>
      <c r="BDL41" s="113"/>
      <c r="BDM41" s="113"/>
      <c r="BDN41" s="113"/>
      <c r="BDO41" s="113"/>
      <c r="BDP41" s="113"/>
      <c r="BDQ41" s="113"/>
      <c r="BDR41" s="113"/>
      <c r="BDS41" s="113"/>
      <c r="BDT41" s="113"/>
      <c r="BDU41" s="113"/>
      <c r="BDV41" s="113"/>
      <c r="BDW41" s="113"/>
      <c r="BDX41" s="113"/>
      <c r="BDY41" s="113"/>
      <c r="BDZ41" s="113"/>
      <c r="BEA41" s="113"/>
      <c r="BEB41" s="113"/>
      <c r="BEC41" s="113"/>
      <c r="BED41" s="113"/>
      <c r="BEE41" s="113"/>
      <c r="BEF41" s="113"/>
      <c r="BEG41" s="113"/>
      <c r="BEH41" s="113"/>
      <c r="BEI41" s="113"/>
      <c r="BEJ41" s="113"/>
      <c r="BEK41" s="113"/>
      <c r="BEL41" s="113"/>
      <c r="BEM41" s="113"/>
      <c r="BEN41" s="113"/>
      <c r="BEO41" s="113"/>
      <c r="BEP41" s="113"/>
      <c r="BEQ41" s="113"/>
      <c r="BER41" s="113"/>
      <c r="BES41" s="113"/>
      <c r="BET41" s="113"/>
      <c r="BEU41" s="113"/>
      <c r="BEV41" s="113"/>
      <c r="BEW41" s="113"/>
      <c r="BEX41" s="113"/>
      <c r="BEY41" s="113"/>
      <c r="BEZ41" s="113"/>
      <c r="BFA41" s="113"/>
      <c r="BFB41" s="113"/>
      <c r="BFC41" s="113"/>
      <c r="BFD41" s="113"/>
      <c r="BFE41" s="113"/>
      <c r="BFF41" s="113"/>
      <c r="BFG41" s="113"/>
      <c r="BFH41" s="113"/>
      <c r="BFI41" s="113"/>
      <c r="BFJ41" s="113"/>
      <c r="BFK41" s="113"/>
      <c r="BFL41" s="113"/>
      <c r="BFM41" s="113"/>
      <c r="BFN41" s="113"/>
      <c r="BFO41" s="113"/>
      <c r="BFP41" s="113"/>
      <c r="BFQ41" s="113"/>
      <c r="BFR41" s="113"/>
      <c r="BFS41" s="113"/>
      <c r="BFT41" s="113"/>
      <c r="BFU41" s="113"/>
      <c r="BFV41" s="113"/>
      <c r="BFW41" s="113"/>
      <c r="BFX41" s="113"/>
      <c r="BFY41" s="113"/>
      <c r="BFZ41" s="113"/>
      <c r="BGA41" s="113"/>
      <c r="BGB41" s="113"/>
      <c r="BGC41" s="113"/>
      <c r="BGD41" s="113"/>
      <c r="BGE41" s="113"/>
      <c r="BGF41" s="113"/>
      <c r="BGG41" s="113"/>
      <c r="BGH41" s="113"/>
      <c r="BGI41" s="113"/>
      <c r="BGJ41" s="113"/>
      <c r="BGK41" s="113"/>
      <c r="BGL41" s="113"/>
      <c r="BGM41" s="113"/>
      <c r="BGN41" s="113"/>
      <c r="BGO41" s="113"/>
      <c r="BGP41" s="113"/>
      <c r="BGQ41" s="113"/>
      <c r="BGR41" s="113"/>
      <c r="BGS41" s="113"/>
      <c r="BGT41" s="113"/>
      <c r="BGU41" s="113"/>
      <c r="BGV41" s="113"/>
      <c r="BGW41" s="113"/>
      <c r="BGX41" s="113"/>
      <c r="BGY41" s="113"/>
      <c r="BGZ41" s="113"/>
      <c r="BHA41" s="113"/>
      <c r="BHB41" s="113"/>
      <c r="BHC41" s="113"/>
      <c r="BHD41" s="113"/>
      <c r="BHE41" s="113"/>
      <c r="BHF41" s="113"/>
      <c r="BHG41" s="113"/>
      <c r="BHH41" s="113"/>
      <c r="BHI41" s="113"/>
      <c r="BHJ41" s="113"/>
      <c r="BHK41" s="113"/>
      <c r="BHL41" s="113"/>
      <c r="BHM41" s="113"/>
      <c r="BHN41" s="113"/>
      <c r="BHO41" s="113"/>
      <c r="BHP41" s="113"/>
      <c r="BHQ41" s="113"/>
      <c r="BHR41" s="113"/>
      <c r="BHS41" s="113"/>
      <c r="BHT41" s="113"/>
      <c r="BHU41" s="113"/>
      <c r="BHV41" s="113"/>
      <c r="BHW41" s="113"/>
      <c r="BHX41" s="113"/>
      <c r="BHY41" s="113"/>
      <c r="BHZ41" s="113"/>
      <c r="BIA41" s="113"/>
      <c r="BIB41" s="113"/>
      <c r="BIC41" s="113"/>
      <c r="BID41" s="113"/>
      <c r="BIE41" s="113"/>
      <c r="BIF41" s="113"/>
      <c r="BIG41" s="113"/>
      <c r="BIH41" s="113"/>
      <c r="BII41" s="113"/>
      <c r="BIJ41" s="113"/>
      <c r="BIK41" s="113"/>
      <c r="BIL41" s="113"/>
      <c r="BIM41" s="113"/>
      <c r="BIN41" s="113"/>
      <c r="BIO41" s="113"/>
      <c r="BIP41" s="113"/>
      <c r="BIQ41" s="113"/>
      <c r="BIR41" s="113"/>
      <c r="BIS41" s="113"/>
      <c r="BIT41" s="113"/>
      <c r="BIU41" s="113"/>
      <c r="BIV41" s="113"/>
      <c r="BIW41" s="113"/>
      <c r="BIX41" s="113"/>
      <c r="BIY41" s="113"/>
      <c r="BIZ41" s="113"/>
      <c r="BJA41" s="113"/>
      <c r="BJB41" s="113"/>
      <c r="BJC41" s="113"/>
      <c r="BJD41" s="113"/>
      <c r="BJE41" s="113"/>
      <c r="BJF41" s="113"/>
      <c r="BJG41" s="113"/>
      <c r="BJH41" s="113"/>
      <c r="BJI41" s="113"/>
      <c r="BJJ41" s="113"/>
      <c r="BJK41" s="113"/>
      <c r="BJL41" s="113"/>
      <c r="BJM41" s="113"/>
      <c r="BJN41" s="113"/>
      <c r="BJO41" s="113"/>
      <c r="BJP41" s="113"/>
      <c r="BJQ41" s="113"/>
      <c r="BJR41" s="113"/>
      <c r="BJS41" s="113"/>
      <c r="BJT41" s="113"/>
      <c r="BJU41" s="113"/>
      <c r="BJV41" s="113"/>
      <c r="BJW41" s="113"/>
      <c r="BJX41" s="113"/>
      <c r="BJY41" s="113"/>
      <c r="BJZ41" s="113"/>
      <c r="BKA41" s="113"/>
      <c r="BKB41" s="113"/>
      <c r="BKC41" s="113"/>
      <c r="BKD41" s="113"/>
      <c r="BKE41" s="113"/>
      <c r="BKF41" s="113"/>
      <c r="BKG41" s="113"/>
      <c r="BKH41" s="113"/>
      <c r="BKI41" s="113"/>
      <c r="BKJ41" s="113"/>
      <c r="BKK41" s="113"/>
      <c r="BKL41" s="113"/>
      <c r="BKM41" s="113"/>
      <c r="BKN41" s="113"/>
      <c r="BKO41" s="113"/>
      <c r="BKP41" s="113"/>
      <c r="BKQ41" s="113"/>
      <c r="BKR41" s="113"/>
      <c r="BKS41" s="113"/>
      <c r="BKT41" s="113"/>
      <c r="BKU41" s="113"/>
      <c r="BKV41" s="113"/>
      <c r="BKW41" s="113"/>
      <c r="BKX41" s="113"/>
      <c r="BKY41" s="113"/>
      <c r="BKZ41" s="113"/>
      <c r="BLA41" s="113"/>
      <c r="BLB41" s="113"/>
      <c r="BLC41" s="113"/>
      <c r="BLD41" s="113"/>
      <c r="BLE41" s="113"/>
      <c r="BLF41" s="113"/>
      <c r="BLG41" s="113"/>
      <c r="BLH41" s="113"/>
      <c r="BLI41" s="113"/>
      <c r="BLJ41" s="113"/>
      <c r="BLK41" s="113"/>
      <c r="BLL41" s="113"/>
      <c r="BLM41" s="113"/>
      <c r="BLN41" s="113"/>
      <c r="BLO41" s="113"/>
      <c r="BLP41" s="114"/>
    </row>
    <row r="42" spans="1:1680" s="115" customFormat="1" ht="26.4">
      <c r="A42" s="391"/>
      <c r="B42" s="382"/>
      <c r="C42" s="385"/>
      <c r="D42" s="111" t="s">
        <v>37</v>
      </c>
      <c r="E42" s="117">
        <v>0</v>
      </c>
      <c r="F42" s="117">
        <v>0</v>
      </c>
      <c r="G42" s="108">
        <v>0</v>
      </c>
      <c r="H42" s="394"/>
      <c r="I42" s="388"/>
      <c r="J42" s="376"/>
      <c r="K42" s="373"/>
      <c r="L42" s="376"/>
      <c r="M42" s="378"/>
      <c r="N42" s="378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  <c r="IW42" s="113"/>
      <c r="IX42" s="113"/>
      <c r="IY42" s="113"/>
      <c r="IZ42" s="113"/>
      <c r="JA42" s="113"/>
      <c r="JB42" s="113"/>
      <c r="JC42" s="113"/>
      <c r="JD42" s="113"/>
      <c r="JE42" s="113"/>
      <c r="JF42" s="113"/>
      <c r="JG42" s="113"/>
      <c r="JH42" s="113"/>
      <c r="JI42" s="113"/>
      <c r="JJ42" s="113"/>
      <c r="JK42" s="113"/>
      <c r="JL42" s="113"/>
      <c r="JM42" s="113"/>
      <c r="JN42" s="113"/>
      <c r="JO42" s="113"/>
      <c r="JP42" s="113"/>
      <c r="JQ42" s="113"/>
      <c r="JR42" s="113"/>
      <c r="JS42" s="113"/>
      <c r="JT42" s="113"/>
      <c r="JU42" s="113"/>
      <c r="JV42" s="113"/>
      <c r="JW42" s="113"/>
      <c r="JX42" s="113"/>
      <c r="JY42" s="113"/>
      <c r="JZ42" s="113"/>
      <c r="KA42" s="113"/>
      <c r="KB42" s="113"/>
      <c r="KC42" s="113"/>
      <c r="KD42" s="113"/>
      <c r="KE42" s="113"/>
      <c r="KF42" s="113"/>
      <c r="KG42" s="113"/>
      <c r="KH42" s="113"/>
      <c r="KI42" s="113"/>
      <c r="KJ42" s="113"/>
      <c r="KK42" s="113"/>
      <c r="KL42" s="113"/>
      <c r="KM42" s="113"/>
      <c r="KN42" s="113"/>
      <c r="KO42" s="113"/>
      <c r="KP42" s="113"/>
      <c r="KQ42" s="113"/>
      <c r="KR42" s="113"/>
      <c r="KS42" s="113"/>
      <c r="KT42" s="113"/>
      <c r="KU42" s="113"/>
      <c r="KV42" s="113"/>
      <c r="KW42" s="113"/>
      <c r="KX42" s="113"/>
      <c r="KY42" s="113"/>
      <c r="KZ42" s="113"/>
      <c r="LA42" s="113"/>
      <c r="LB42" s="113"/>
      <c r="LC42" s="113"/>
      <c r="LD42" s="113"/>
      <c r="LE42" s="113"/>
      <c r="LF42" s="113"/>
      <c r="LG42" s="113"/>
      <c r="LH42" s="113"/>
      <c r="LI42" s="113"/>
      <c r="LJ42" s="113"/>
      <c r="LK42" s="113"/>
      <c r="LL42" s="113"/>
      <c r="LM42" s="113"/>
      <c r="LN42" s="113"/>
      <c r="LO42" s="113"/>
      <c r="LP42" s="113"/>
      <c r="LQ42" s="113"/>
      <c r="LR42" s="113"/>
      <c r="LS42" s="113"/>
      <c r="LT42" s="113"/>
      <c r="LU42" s="113"/>
      <c r="LV42" s="113"/>
      <c r="LW42" s="113"/>
      <c r="LX42" s="113"/>
      <c r="LY42" s="113"/>
      <c r="LZ42" s="113"/>
      <c r="MA42" s="113"/>
      <c r="MB42" s="113"/>
      <c r="MC42" s="113"/>
      <c r="MD42" s="113"/>
      <c r="ME42" s="113"/>
      <c r="MF42" s="113"/>
      <c r="MG42" s="113"/>
      <c r="MH42" s="113"/>
      <c r="MI42" s="113"/>
      <c r="MJ42" s="113"/>
      <c r="MK42" s="113"/>
      <c r="ML42" s="113"/>
      <c r="MM42" s="113"/>
      <c r="MN42" s="113"/>
      <c r="MO42" s="113"/>
      <c r="MP42" s="113"/>
      <c r="MQ42" s="113"/>
      <c r="MR42" s="113"/>
      <c r="MS42" s="113"/>
      <c r="MT42" s="113"/>
      <c r="MU42" s="113"/>
      <c r="MV42" s="113"/>
      <c r="MW42" s="113"/>
      <c r="MX42" s="113"/>
      <c r="MY42" s="113"/>
      <c r="MZ42" s="113"/>
      <c r="NA42" s="113"/>
      <c r="NB42" s="113"/>
      <c r="NC42" s="113"/>
      <c r="ND42" s="113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3"/>
      <c r="NS42" s="113"/>
      <c r="NT42" s="113"/>
      <c r="NU42" s="113"/>
      <c r="NV42" s="113"/>
      <c r="NW42" s="113"/>
      <c r="NX42" s="113"/>
      <c r="NY42" s="113"/>
      <c r="NZ42" s="113"/>
      <c r="OA42" s="113"/>
      <c r="OB42" s="113"/>
      <c r="OC42" s="113"/>
      <c r="OD42" s="113"/>
      <c r="OE42" s="113"/>
      <c r="OF42" s="113"/>
      <c r="OG42" s="113"/>
      <c r="OH42" s="113"/>
      <c r="OI42" s="113"/>
      <c r="OJ42" s="113"/>
      <c r="OK42" s="113"/>
      <c r="OL42" s="113"/>
      <c r="OM42" s="113"/>
      <c r="ON42" s="113"/>
      <c r="OO42" s="113"/>
      <c r="OP42" s="113"/>
      <c r="OQ42" s="113"/>
      <c r="OR42" s="113"/>
      <c r="OS42" s="113"/>
      <c r="OT42" s="113"/>
      <c r="OU42" s="113"/>
      <c r="OV42" s="113"/>
      <c r="OW42" s="113"/>
      <c r="OX42" s="113"/>
      <c r="OY42" s="113"/>
      <c r="OZ42" s="113"/>
      <c r="PA42" s="113"/>
      <c r="PB42" s="113"/>
      <c r="PC42" s="113"/>
      <c r="PD42" s="113"/>
      <c r="PE42" s="113"/>
      <c r="PF42" s="113"/>
      <c r="PG42" s="113"/>
      <c r="PH42" s="113"/>
      <c r="PI42" s="113"/>
      <c r="PJ42" s="113"/>
      <c r="PK42" s="113"/>
      <c r="PL42" s="113"/>
      <c r="PM42" s="113"/>
      <c r="PN42" s="113"/>
      <c r="PO42" s="113"/>
      <c r="PP42" s="113"/>
      <c r="PQ42" s="113"/>
      <c r="PR42" s="113"/>
      <c r="PS42" s="113"/>
      <c r="PT42" s="113"/>
      <c r="PU42" s="113"/>
      <c r="PV42" s="113"/>
      <c r="PW42" s="113"/>
      <c r="PX42" s="113"/>
      <c r="PY42" s="113"/>
      <c r="PZ42" s="113"/>
      <c r="QA42" s="113"/>
      <c r="QB42" s="113"/>
      <c r="QC42" s="113"/>
      <c r="QD42" s="113"/>
      <c r="QE42" s="113"/>
      <c r="QF42" s="113"/>
      <c r="QG42" s="113"/>
      <c r="QH42" s="113"/>
      <c r="QI42" s="113"/>
      <c r="QJ42" s="113"/>
      <c r="QK42" s="113"/>
      <c r="QL42" s="113"/>
      <c r="QM42" s="113"/>
      <c r="QN42" s="113"/>
      <c r="QO42" s="113"/>
      <c r="QP42" s="113"/>
      <c r="QQ42" s="113"/>
      <c r="QR42" s="113"/>
      <c r="QS42" s="113"/>
      <c r="QT42" s="113"/>
      <c r="QU42" s="113"/>
      <c r="QV42" s="113"/>
      <c r="QW42" s="113"/>
      <c r="QX42" s="113"/>
      <c r="QY42" s="113"/>
      <c r="QZ42" s="113"/>
      <c r="RA42" s="113"/>
      <c r="RB42" s="113"/>
      <c r="RC42" s="113"/>
      <c r="RD42" s="113"/>
      <c r="RE42" s="113"/>
      <c r="RF42" s="113"/>
      <c r="RG42" s="113"/>
      <c r="RH42" s="113"/>
      <c r="RI42" s="113"/>
      <c r="RJ42" s="113"/>
      <c r="RK42" s="113"/>
      <c r="RL42" s="113"/>
      <c r="RM42" s="113"/>
      <c r="RN42" s="113"/>
      <c r="RO42" s="113"/>
      <c r="RP42" s="113"/>
      <c r="RQ42" s="113"/>
      <c r="RR42" s="113"/>
      <c r="RS42" s="113"/>
      <c r="RT42" s="113"/>
      <c r="RU42" s="113"/>
      <c r="RV42" s="113"/>
      <c r="RW42" s="113"/>
      <c r="RX42" s="113"/>
      <c r="RY42" s="113"/>
      <c r="RZ42" s="113"/>
      <c r="SA42" s="113"/>
      <c r="SB42" s="113"/>
      <c r="SC42" s="113"/>
      <c r="SD42" s="113"/>
      <c r="SE42" s="113"/>
      <c r="SF42" s="113"/>
      <c r="SG42" s="113"/>
      <c r="SH42" s="113"/>
      <c r="SI42" s="113"/>
      <c r="SJ42" s="113"/>
      <c r="SK42" s="113"/>
      <c r="SL42" s="113"/>
      <c r="SM42" s="113"/>
      <c r="SN42" s="113"/>
      <c r="SO42" s="113"/>
      <c r="SP42" s="113"/>
      <c r="SQ42" s="113"/>
      <c r="SR42" s="113"/>
      <c r="SS42" s="113"/>
      <c r="ST42" s="113"/>
      <c r="SU42" s="113"/>
      <c r="SV42" s="113"/>
      <c r="SW42" s="113"/>
      <c r="SX42" s="113"/>
      <c r="SY42" s="113"/>
      <c r="SZ42" s="113"/>
      <c r="TA42" s="113"/>
      <c r="TB42" s="113"/>
      <c r="TC42" s="113"/>
      <c r="TD42" s="113"/>
      <c r="TE42" s="113"/>
      <c r="TF42" s="113"/>
      <c r="TG42" s="113"/>
      <c r="TH42" s="113"/>
      <c r="TI42" s="113"/>
      <c r="TJ42" s="113"/>
      <c r="TK42" s="113"/>
      <c r="TL42" s="113"/>
      <c r="TM42" s="113"/>
      <c r="TN42" s="113"/>
      <c r="TO42" s="113"/>
      <c r="TP42" s="113"/>
      <c r="TQ42" s="113"/>
      <c r="TR42" s="113"/>
      <c r="TS42" s="113"/>
      <c r="TT42" s="113"/>
      <c r="TU42" s="113"/>
      <c r="TV42" s="113"/>
      <c r="TW42" s="113"/>
      <c r="TX42" s="113"/>
      <c r="TY42" s="113"/>
      <c r="TZ42" s="113"/>
      <c r="UA42" s="113"/>
      <c r="UB42" s="113"/>
      <c r="UC42" s="113"/>
      <c r="UD42" s="113"/>
      <c r="UE42" s="113"/>
      <c r="UF42" s="113"/>
      <c r="UG42" s="113"/>
      <c r="UH42" s="113"/>
      <c r="UI42" s="113"/>
      <c r="UJ42" s="113"/>
      <c r="UK42" s="113"/>
      <c r="UL42" s="113"/>
      <c r="UM42" s="113"/>
      <c r="UN42" s="113"/>
      <c r="UO42" s="113"/>
      <c r="UP42" s="113"/>
      <c r="UQ42" s="113"/>
      <c r="UR42" s="113"/>
      <c r="US42" s="113"/>
      <c r="UT42" s="113"/>
      <c r="UU42" s="113"/>
      <c r="UV42" s="113"/>
      <c r="UW42" s="113"/>
      <c r="UX42" s="113"/>
      <c r="UY42" s="113"/>
      <c r="UZ42" s="113"/>
      <c r="VA42" s="113"/>
      <c r="VB42" s="113"/>
      <c r="VC42" s="113"/>
      <c r="VD42" s="113"/>
      <c r="VE42" s="113"/>
      <c r="VF42" s="113"/>
      <c r="VG42" s="113"/>
      <c r="VH42" s="113"/>
      <c r="VI42" s="113"/>
      <c r="VJ42" s="113"/>
      <c r="VK42" s="113"/>
      <c r="VL42" s="113"/>
      <c r="VM42" s="113"/>
      <c r="VN42" s="113"/>
      <c r="VO42" s="113"/>
      <c r="VP42" s="113"/>
      <c r="VQ42" s="113"/>
      <c r="VR42" s="113"/>
      <c r="VS42" s="113"/>
      <c r="VT42" s="113"/>
      <c r="VU42" s="113"/>
      <c r="VV42" s="113"/>
      <c r="VW42" s="113"/>
      <c r="VX42" s="113"/>
      <c r="VY42" s="113"/>
      <c r="VZ42" s="113"/>
      <c r="WA42" s="113"/>
      <c r="WB42" s="113"/>
      <c r="WC42" s="113"/>
      <c r="WD42" s="113"/>
      <c r="WE42" s="113"/>
      <c r="WF42" s="113"/>
      <c r="WG42" s="113"/>
      <c r="WH42" s="113"/>
      <c r="WI42" s="113"/>
      <c r="WJ42" s="113"/>
      <c r="WK42" s="113"/>
      <c r="WL42" s="113"/>
      <c r="WM42" s="113"/>
      <c r="WN42" s="113"/>
      <c r="WO42" s="113"/>
      <c r="WP42" s="113"/>
      <c r="WQ42" s="113"/>
      <c r="WR42" s="113"/>
      <c r="WS42" s="113"/>
      <c r="WT42" s="113"/>
      <c r="WU42" s="113"/>
      <c r="WV42" s="113"/>
      <c r="WW42" s="113"/>
      <c r="WX42" s="113"/>
      <c r="WY42" s="113"/>
      <c r="WZ42" s="113"/>
      <c r="XA42" s="113"/>
      <c r="XB42" s="113"/>
      <c r="XC42" s="113"/>
      <c r="XD42" s="113"/>
      <c r="XE42" s="113"/>
      <c r="XF42" s="113"/>
      <c r="XG42" s="113"/>
      <c r="XH42" s="113"/>
      <c r="XI42" s="113"/>
      <c r="XJ42" s="113"/>
      <c r="XK42" s="113"/>
      <c r="XL42" s="113"/>
      <c r="XM42" s="113"/>
      <c r="XN42" s="113"/>
      <c r="XO42" s="113"/>
      <c r="XP42" s="113"/>
      <c r="XQ42" s="113"/>
      <c r="XR42" s="113"/>
      <c r="XS42" s="113"/>
      <c r="XT42" s="113"/>
      <c r="XU42" s="113"/>
      <c r="XV42" s="113"/>
      <c r="XW42" s="113"/>
      <c r="XX42" s="113"/>
      <c r="XY42" s="113"/>
      <c r="XZ42" s="113"/>
      <c r="YA42" s="113"/>
      <c r="YB42" s="113"/>
      <c r="YC42" s="113"/>
      <c r="YD42" s="113"/>
      <c r="YE42" s="113"/>
      <c r="YF42" s="113"/>
      <c r="YG42" s="113"/>
      <c r="YH42" s="113"/>
      <c r="YI42" s="113"/>
      <c r="YJ42" s="113"/>
      <c r="YK42" s="113"/>
      <c r="YL42" s="113"/>
      <c r="YM42" s="113"/>
      <c r="YN42" s="113"/>
      <c r="YO42" s="113"/>
      <c r="YP42" s="113"/>
      <c r="YQ42" s="113"/>
      <c r="YR42" s="113"/>
      <c r="YS42" s="113"/>
      <c r="YT42" s="113"/>
      <c r="YU42" s="113"/>
      <c r="YV42" s="113"/>
      <c r="YW42" s="113"/>
      <c r="YX42" s="113"/>
      <c r="YY42" s="113"/>
      <c r="YZ42" s="113"/>
      <c r="ZA42" s="113"/>
      <c r="ZB42" s="113"/>
      <c r="ZC42" s="113"/>
      <c r="ZD42" s="113"/>
      <c r="ZE42" s="113"/>
      <c r="ZF42" s="113"/>
      <c r="ZG42" s="113"/>
      <c r="ZH42" s="113"/>
      <c r="ZI42" s="113"/>
      <c r="ZJ42" s="113"/>
      <c r="ZK42" s="113"/>
      <c r="ZL42" s="113"/>
      <c r="ZM42" s="113"/>
      <c r="ZN42" s="113"/>
      <c r="ZO42" s="113"/>
      <c r="ZP42" s="113"/>
      <c r="ZQ42" s="113"/>
      <c r="ZR42" s="113"/>
      <c r="ZS42" s="113"/>
      <c r="ZT42" s="113"/>
      <c r="ZU42" s="113"/>
      <c r="ZV42" s="113"/>
      <c r="ZW42" s="113"/>
      <c r="ZX42" s="113"/>
      <c r="ZY42" s="113"/>
      <c r="ZZ42" s="113"/>
      <c r="AAA42" s="113"/>
      <c r="AAB42" s="113"/>
      <c r="AAC42" s="113"/>
      <c r="AAD42" s="113"/>
      <c r="AAE42" s="113"/>
      <c r="AAF42" s="113"/>
      <c r="AAG42" s="113"/>
      <c r="AAH42" s="113"/>
      <c r="AAI42" s="113"/>
      <c r="AAJ42" s="113"/>
      <c r="AAK42" s="113"/>
      <c r="AAL42" s="113"/>
      <c r="AAM42" s="113"/>
      <c r="AAN42" s="113"/>
      <c r="AAO42" s="113"/>
      <c r="AAP42" s="113"/>
      <c r="AAQ42" s="113"/>
      <c r="AAR42" s="113"/>
      <c r="AAS42" s="113"/>
      <c r="AAT42" s="113"/>
      <c r="AAU42" s="113"/>
      <c r="AAV42" s="113"/>
      <c r="AAW42" s="113"/>
      <c r="AAX42" s="113"/>
      <c r="AAY42" s="113"/>
      <c r="AAZ42" s="113"/>
      <c r="ABA42" s="113"/>
      <c r="ABB42" s="113"/>
      <c r="ABC42" s="113"/>
      <c r="ABD42" s="113"/>
      <c r="ABE42" s="113"/>
      <c r="ABF42" s="113"/>
      <c r="ABG42" s="113"/>
      <c r="ABH42" s="113"/>
      <c r="ABI42" s="113"/>
      <c r="ABJ42" s="113"/>
      <c r="ABK42" s="113"/>
      <c r="ABL42" s="113"/>
      <c r="ABM42" s="113"/>
      <c r="ABN42" s="113"/>
      <c r="ABO42" s="113"/>
      <c r="ABP42" s="113"/>
      <c r="ABQ42" s="113"/>
      <c r="ABR42" s="113"/>
      <c r="ABS42" s="113"/>
      <c r="ABT42" s="113"/>
      <c r="ABU42" s="113"/>
      <c r="ABV42" s="113"/>
      <c r="ABW42" s="113"/>
      <c r="ABX42" s="113"/>
      <c r="ABY42" s="113"/>
      <c r="ABZ42" s="113"/>
      <c r="ACA42" s="113"/>
      <c r="ACB42" s="113"/>
      <c r="ACC42" s="113"/>
      <c r="ACD42" s="113"/>
      <c r="ACE42" s="113"/>
      <c r="ACF42" s="113"/>
      <c r="ACG42" s="113"/>
      <c r="ACH42" s="113"/>
      <c r="ACI42" s="113"/>
      <c r="ACJ42" s="113"/>
      <c r="ACK42" s="113"/>
      <c r="ACL42" s="113"/>
      <c r="ACM42" s="113"/>
      <c r="ACN42" s="113"/>
      <c r="ACO42" s="113"/>
      <c r="ACP42" s="113"/>
      <c r="ACQ42" s="113"/>
      <c r="ACR42" s="113"/>
      <c r="ACS42" s="113"/>
      <c r="ACT42" s="113"/>
      <c r="ACU42" s="113"/>
      <c r="ACV42" s="113"/>
      <c r="ACW42" s="113"/>
      <c r="ACX42" s="113"/>
      <c r="ACY42" s="113"/>
      <c r="ACZ42" s="113"/>
      <c r="ADA42" s="113"/>
      <c r="ADB42" s="113"/>
      <c r="ADC42" s="113"/>
      <c r="ADD42" s="113"/>
      <c r="ADE42" s="113"/>
      <c r="ADF42" s="113"/>
      <c r="ADG42" s="113"/>
      <c r="ADH42" s="113"/>
      <c r="ADI42" s="113"/>
      <c r="ADJ42" s="113"/>
      <c r="ADK42" s="113"/>
      <c r="ADL42" s="113"/>
      <c r="ADM42" s="113"/>
      <c r="ADN42" s="113"/>
      <c r="ADO42" s="113"/>
      <c r="ADP42" s="113"/>
      <c r="ADQ42" s="113"/>
      <c r="ADR42" s="113"/>
      <c r="ADS42" s="113"/>
      <c r="ADT42" s="113"/>
      <c r="ADU42" s="113"/>
      <c r="ADV42" s="113"/>
      <c r="ADW42" s="113"/>
      <c r="ADX42" s="113"/>
      <c r="ADY42" s="113"/>
      <c r="ADZ42" s="113"/>
      <c r="AEA42" s="113"/>
      <c r="AEB42" s="113"/>
      <c r="AEC42" s="113"/>
      <c r="AED42" s="113"/>
      <c r="AEE42" s="113"/>
      <c r="AEF42" s="113"/>
      <c r="AEG42" s="113"/>
      <c r="AEH42" s="113"/>
      <c r="AEI42" s="113"/>
      <c r="AEJ42" s="113"/>
      <c r="AEK42" s="113"/>
      <c r="AEL42" s="113"/>
      <c r="AEM42" s="113"/>
      <c r="AEN42" s="113"/>
      <c r="AEO42" s="113"/>
      <c r="AEP42" s="113"/>
      <c r="AEQ42" s="113"/>
      <c r="AER42" s="113"/>
      <c r="AES42" s="113"/>
      <c r="AET42" s="113"/>
      <c r="AEU42" s="113"/>
      <c r="AEV42" s="113"/>
      <c r="AEW42" s="113"/>
      <c r="AEX42" s="113"/>
      <c r="AEY42" s="113"/>
      <c r="AEZ42" s="113"/>
      <c r="AFA42" s="113"/>
      <c r="AFB42" s="113"/>
      <c r="AFC42" s="113"/>
      <c r="AFD42" s="113"/>
      <c r="AFE42" s="113"/>
      <c r="AFF42" s="113"/>
      <c r="AFG42" s="113"/>
      <c r="AFH42" s="113"/>
      <c r="AFI42" s="113"/>
      <c r="AFJ42" s="113"/>
      <c r="AFK42" s="113"/>
      <c r="AFL42" s="113"/>
      <c r="AFM42" s="113"/>
      <c r="AFN42" s="113"/>
      <c r="AFO42" s="113"/>
      <c r="AFP42" s="113"/>
      <c r="AFQ42" s="113"/>
      <c r="AFR42" s="113"/>
      <c r="AFS42" s="113"/>
      <c r="AFT42" s="113"/>
      <c r="AFU42" s="113"/>
      <c r="AFV42" s="113"/>
      <c r="AFW42" s="113"/>
      <c r="AFX42" s="113"/>
      <c r="AFY42" s="113"/>
      <c r="AFZ42" s="113"/>
      <c r="AGA42" s="113"/>
      <c r="AGB42" s="113"/>
      <c r="AGC42" s="113"/>
      <c r="AGD42" s="113"/>
      <c r="AGE42" s="113"/>
      <c r="AGF42" s="113"/>
      <c r="AGG42" s="113"/>
      <c r="AGH42" s="113"/>
      <c r="AGI42" s="113"/>
      <c r="AGJ42" s="113"/>
      <c r="AGK42" s="113"/>
      <c r="AGL42" s="113"/>
      <c r="AGM42" s="113"/>
      <c r="AGN42" s="113"/>
      <c r="AGO42" s="113"/>
      <c r="AGP42" s="113"/>
      <c r="AGQ42" s="113"/>
      <c r="AGR42" s="113"/>
      <c r="AGS42" s="113"/>
      <c r="AGT42" s="113"/>
      <c r="AGU42" s="113"/>
      <c r="AGV42" s="113"/>
      <c r="AGW42" s="113"/>
      <c r="AGX42" s="113"/>
      <c r="AGY42" s="113"/>
      <c r="AGZ42" s="113"/>
      <c r="AHA42" s="113"/>
      <c r="AHB42" s="113"/>
      <c r="AHC42" s="113"/>
      <c r="AHD42" s="113"/>
      <c r="AHE42" s="113"/>
      <c r="AHF42" s="113"/>
      <c r="AHG42" s="113"/>
      <c r="AHH42" s="113"/>
      <c r="AHI42" s="113"/>
      <c r="AHJ42" s="113"/>
      <c r="AHK42" s="113"/>
      <c r="AHL42" s="113"/>
      <c r="AHM42" s="113"/>
      <c r="AHN42" s="113"/>
      <c r="AHO42" s="113"/>
      <c r="AHP42" s="113"/>
      <c r="AHQ42" s="113"/>
      <c r="AHR42" s="113"/>
      <c r="AHS42" s="113"/>
      <c r="AHT42" s="113"/>
      <c r="AHU42" s="113"/>
      <c r="AHV42" s="113"/>
      <c r="AHW42" s="113"/>
      <c r="AHX42" s="113"/>
      <c r="AHY42" s="113"/>
      <c r="AHZ42" s="113"/>
      <c r="AIA42" s="113"/>
      <c r="AIB42" s="113"/>
      <c r="AIC42" s="113"/>
      <c r="AID42" s="113"/>
      <c r="AIE42" s="113"/>
      <c r="AIF42" s="113"/>
      <c r="AIG42" s="113"/>
      <c r="AIH42" s="113"/>
      <c r="AII42" s="113"/>
      <c r="AIJ42" s="113"/>
      <c r="AIK42" s="113"/>
      <c r="AIL42" s="113"/>
      <c r="AIM42" s="113"/>
      <c r="AIN42" s="113"/>
      <c r="AIO42" s="113"/>
      <c r="AIP42" s="113"/>
      <c r="AIQ42" s="113"/>
      <c r="AIR42" s="113"/>
      <c r="AIS42" s="113"/>
      <c r="AIT42" s="113"/>
      <c r="AIU42" s="113"/>
      <c r="AIV42" s="113"/>
      <c r="AIW42" s="113"/>
      <c r="AIX42" s="113"/>
      <c r="AIY42" s="113"/>
      <c r="AIZ42" s="113"/>
      <c r="AJA42" s="113"/>
      <c r="AJB42" s="113"/>
      <c r="AJC42" s="113"/>
      <c r="AJD42" s="113"/>
      <c r="AJE42" s="113"/>
      <c r="AJF42" s="113"/>
      <c r="AJG42" s="113"/>
      <c r="AJH42" s="113"/>
      <c r="AJI42" s="113"/>
      <c r="AJJ42" s="113"/>
      <c r="AJK42" s="113"/>
      <c r="AJL42" s="113"/>
      <c r="AJM42" s="113"/>
      <c r="AJN42" s="113"/>
      <c r="AJO42" s="113"/>
      <c r="AJP42" s="113"/>
      <c r="AJQ42" s="113"/>
      <c r="AJR42" s="113"/>
      <c r="AJS42" s="113"/>
      <c r="AJT42" s="113"/>
      <c r="AJU42" s="113"/>
      <c r="AJV42" s="113"/>
      <c r="AJW42" s="113"/>
      <c r="AJX42" s="113"/>
      <c r="AJY42" s="113"/>
      <c r="AJZ42" s="113"/>
      <c r="AKA42" s="113"/>
      <c r="AKB42" s="113"/>
      <c r="AKC42" s="113"/>
      <c r="AKD42" s="113"/>
      <c r="AKE42" s="113"/>
      <c r="AKF42" s="113"/>
      <c r="AKG42" s="113"/>
      <c r="AKH42" s="113"/>
      <c r="AKI42" s="113"/>
      <c r="AKJ42" s="113"/>
      <c r="AKK42" s="113"/>
      <c r="AKL42" s="113"/>
      <c r="AKM42" s="113"/>
      <c r="AKN42" s="113"/>
      <c r="AKO42" s="113"/>
      <c r="AKP42" s="113"/>
      <c r="AKQ42" s="113"/>
      <c r="AKR42" s="113"/>
      <c r="AKS42" s="113"/>
      <c r="AKT42" s="113"/>
      <c r="AKU42" s="113"/>
      <c r="AKV42" s="113"/>
      <c r="AKW42" s="113"/>
      <c r="AKX42" s="113"/>
      <c r="AKY42" s="113"/>
      <c r="AKZ42" s="113"/>
      <c r="ALA42" s="113"/>
      <c r="ALB42" s="113"/>
      <c r="ALC42" s="113"/>
      <c r="ALD42" s="113"/>
      <c r="ALE42" s="113"/>
      <c r="ALF42" s="113"/>
      <c r="ALG42" s="113"/>
      <c r="ALH42" s="113"/>
      <c r="ALI42" s="113"/>
      <c r="ALJ42" s="113"/>
      <c r="ALK42" s="113"/>
      <c r="ALL42" s="113"/>
      <c r="ALM42" s="113"/>
      <c r="ALN42" s="113"/>
      <c r="ALO42" s="113"/>
      <c r="ALP42" s="113"/>
      <c r="ALQ42" s="113"/>
      <c r="ALR42" s="113"/>
      <c r="ALS42" s="113"/>
      <c r="ALT42" s="113"/>
      <c r="ALU42" s="113"/>
      <c r="ALV42" s="113"/>
      <c r="ALW42" s="113"/>
      <c r="ALX42" s="113"/>
      <c r="ALY42" s="113"/>
      <c r="ALZ42" s="113"/>
      <c r="AMA42" s="113"/>
      <c r="AMB42" s="113"/>
      <c r="AMC42" s="113"/>
      <c r="AMD42" s="113"/>
      <c r="AME42" s="113"/>
      <c r="AMF42" s="113"/>
      <c r="AMG42" s="113"/>
      <c r="AMH42" s="113"/>
      <c r="AMI42" s="113"/>
      <c r="AMJ42" s="113"/>
      <c r="AMK42" s="113"/>
      <c r="AML42" s="113"/>
      <c r="AMM42" s="113"/>
      <c r="AMN42" s="113"/>
      <c r="AMO42" s="113"/>
      <c r="AMP42" s="113"/>
      <c r="AMQ42" s="113"/>
      <c r="AMR42" s="113"/>
      <c r="AMS42" s="113"/>
      <c r="AMT42" s="113"/>
      <c r="AMU42" s="113"/>
      <c r="AMV42" s="113"/>
      <c r="AMW42" s="113"/>
      <c r="AMX42" s="113"/>
      <c r="AMY42" s="113"/>
      <c r="AMZ42" s="113"/>
      <c r="ANA42" s="113"/>
      <c r="ANB42" s="113"/>
      <c r="ANC42" s="113"/>
      <c r="AND42" s="113"/>
      <c r="ANE42" s="113"/>
      <c r="ANF42" s="113"/>
      <c r="ANG42" s="113"/>
      <c r="ANH42" s="113"/>
      <c r="ANI42" s="113"/>
      <c r="ANJ42" s="113"/>
      <c r="ANK42" s="113"/>
      <c r="ANL42" s="113"/>
      <c r="ANM42" s="113"/>
      <c r="ANN42" s="113"/>
      <c r="ANO42" s="113"/>
      <c r="ANP42" s="113"/>
      <c r="ANQ42" s="113"/>
      <c r="ANR42" s="113"/>
      <c r="ANS42" s="113"/>
      <c r="ANT42" s="113"/>
      <c r="ANU42" s="113"/>
      <c r="ANV42" s="113"/>
      <c r="ANW42" s="113"/>
      <c r="ANX42" s="113"/>
      <c r="ANY42" s="113"/>
      <c r="ANZ42" s="113"/>
      <c r="AOA42" s="113"/>
      <c r="AOB42" s="113"/>
      <c r="AOC42" s="113"/>
      <c r="AOD42" s="113"/>
      <c r="AOE42" s="113"/>
      <c r="AOF42" s="113"/>
      <c r="AOG42" s="113"/>
      <c r="AOH42" s="113"/>
      <c r="AOI42" s="113"/>
      <c r="AOJ42" s="113"/>
      <c r="AOK42" s="113"/>
      <c r="AOL42" s="113"/>
      <c r="AOM42" s="113"/>
      <c r="AON42" s="113"/>
      <c r="AOO42" s="113"/>
      <c r="AOP42" s="113"/>
      <c r="AOQ42" s="113"/>
      <c r="AOR42" s="113"/>
      <c r="AOS42" s="113"/>
      <c r="AOT42" s="113"/>
      <c r="AOU42" s="113"/>
      <c r="AOV42" s="113"/>
      <c r="AOW42" s="113"/>
      <c r="AOX42" s="113"/>
      <c r="AOY42" s="113"/>
      <c r="AOZ42" s="113"/>
      <c r="APA42" s="113"/>
      <c r="APB42" s="113"/>
      <c r="APC42" s="113"/>
      <c r="APD42" s="113"/>
      <c r="APE42" s="113"/>
      <c r="APF42" s="113"/>
      <c r="APG42" s="113"/>
      <c r="APH42" s="113"/>
      <c r="API42" s="113"/>
      <c r="APJ42" s="113"/>
      <c r="APK42" s="113"/>
      <c r="APL42" s="113"/>
      <c r="APM42" s="113"/>
      <c r="APN42" s="113"/>
      <c r="APO42" s="113"/>
      <c r="APP42" s="113"/>
      <c r="APQ42" s="113"/>
      <c r="APR42" s="113"/>
      <c r="APS42" s="113"/>
      <c r="APT42" s="113"/>
      <c r="APU42" s="113"/>
      <c r="APV42" s="113"/>
      <c r="APW42" s="113"/>
      <c r="APX42" s="113"/>
      <c r="APY42" s="113"/>
      <c r="APZ42" s="113"/>
      <c r="AQA42" s="113"/>
      <c r="AQB42" s="113"/>
      <c r="AQC42" s="113"/>
      <c r="AQD42" s="113"/>
      <c r="AQE42" s="113"/>
      <c r="AQF42" s="113"/>
      <c r="AQG42" s="113"/>
      <c r="AQH42" s="113"/>
      <c r="AQI42" s="113"/>
      <c r="AQJ42" s="113"/>
      <c r="AQK42" s="113"/>
      <c r="AQL42" s="113"/>
      <c r="AQM42" s="113"/>
      <c r="AQN42" s="113"/>
      <c r="AQO42" s="113"/>
      <c r="AQP42" s="113"/>
      <c r="AQQ42" s="113"/>
      <c r="AQR42" s="113"/>
      <c r="AQS42" s="113"/>
      <c r="AQT42" s="113"/>
      <c r="AQU42" s="113"/>
      <c r="AQV42" s="113"/>
      <c r="AQW42" s="113"/>
      <c r="AQX42" s="113"/>
      <c r="AQY42" s="113"/>
      <c r="AQZ42" s="113"/>
      <c r="ARA42" s="113"/>
      <c r="ARB42" s="113"/>
      <c r="ARC42" s="113"/>
      <c r="ARD42" s="113"/>
      <c r="ARE42" s="113"/>
      <c r="ARF42" s="113"/>
      <c r="ARG42" s="113"/>
      <c r="ARH42" s="113"/>
      <c r="ARI42" s="113"/>
      <c r="ARJ42" s="113"/>
      <c r="ARK42" s="113"/>
      <c r="ARL42" s="113"/>
      <c r="ARM42" s="113"/>
      <c r="ARN42" s="113"/>
      <c r="ARO42" s="113"/>
      <c r="ARP42" s="113"/>
      <c r="ARQ42" s="113"/>
      <c r="ARR42" s="113"/>
      <c r="ARS42" s="113"/>
      <c r="ART42" s="113"/>
      <c r="ARU42" s="113"/>
      <c r="ARV42" s="113"/>
      <c r="ARW42" s="113"/>
      <c r="ARX42" s="113"/>
      <c r="ARY42" s="113"/>
      <c r="ARZ42" s="113"/>
      <c r="ASA42" s="113"/>
      <c r="ASB42" s="113"/>
      <c r="ASC42" s="113"/>
      <c r="ASD42" s="113"/>
      <c r="ASE42" s="113"/>
      <c r="ASF42" s="113"/>
      <c r="ASG42" s="113"/>
      <c r="ASH42" s="113"/>
      <c r="ASI42" s="113"/>
      <c r="ASJ42" s="113"/>
      <c r="ASK42" s="113"/>
      <c r="ASL42" s="113"/>
      <c r="ASM42" s="113"/>
      <c r="ASN42" s="113"/>
      <c r="ASO42" s="113"/>
      <c r="ASP42" s="113"/>
      <c r="ASQ42" s="113"/>
      <c r="ASR42" s="113"/>
      <c r="ASS42" s="113"/>
      <c r="AST42" s="113"/>
      <c r="ASU42" s="113"/>
      <c r="ASV42" s="113"/>
      <c r="ASW42" s="113"/>
      <c r="ASX42" s="113"/>
      <c r="ASY42" s="113"/>
      <c r="ASZ42" s="113"/>
      <c r="ATA42" s="113"/>
      <c r="ATB42" s="113"/>
      <c r="ATC42" s="113"/>
      <c r="ATD42" s="113"/>
      <c r="ATE42" s="113"/>
      <c r="ATF42" s="113"/>
      <c r="ATG42" s="113"/>
      <c r="ATH42" s="113"/>
      <c r="ATI42" s="113"/>
      <c r="ATJ42" s="113"/>
      <c r="ATK42" s="113"/>
      <c r="ATL42" s="113"/>
      <c r="ATM42" s="113"/>
      <c r="ATN42" s="113"/>
      <c r="ATO42" s="113"/>
      <c r="ATP42" s="113"/>
      <c r="ATQ42" s="113"/>
      <c r="ATR42" s="113"/>
      <c r="ATS42" s="113"/>
      <c r="ATT42" s="113"/>
      <c r="ATU42" s="113"/>
      <c r="ATV42" s="113"/>
      <c r="ATW42" s="113"/>
      <c r="ATX42" s="113"/>
      <c r="ATY42" s="113"/>
      <c r="ATZ42" s="113"/>
      <c r="AUA42" s="113"/>
      <c r="AUB42" s="113"/>
      <c r="AUC42" s="113"/>
      <c r="AUD42" s="113"/>
      <c r="AUE42" s="113"/>
      <c r="AUF42" s="113"/>
      <c r="AUG42" s="113"/>
      <c r="AUH42" s="113"/>
      <c r="AUI42" s="113"/>
      <c r="AUJ42" s="113"/>
      <c r="AUK42" s="113"/>
      <c r="AUL42" s="113"/>
      <c r="AUM42" s="113"/>
      <c r="AUN42" s="113"/>
      <c r="AUO42" s="113"/>
      <c r="AUP42" s="113"/>
      <c r="AUQ42" s="113"/>
      <c r="AUR42" s="113"/>
      <c r="AUS42" s="113"/>
      <c r="AUT42" s="113"/>
      <c r="AUU42" s="113"/>
      <c r="AUV42" s="113"/>
      <c r="AUW42" s="113"/>
      <c r="AUX42" s="113"/>
      <c r="AUY42" s="113"/>
      <c r="AUZ42" s="113"/>
      <c r="AVA42" s="113"/>
      <c r="AVB42" s="113"/>
      <c r="AVC42" s="113"/>
      <c r="AVD42" s="113"/>
      <c r="AVE42" s="113"/>
      <c r="AVF42" s="113"/>
      <c r="AVG42" s="113"/>
      <c r="AVH42" s="113"/>
      <c r="AVI42" s="113"/>
      <c r="AVJ42" s="113"/>
      <c r="AVK42" s="113"/>
      <c r="AVL42" s="113"/>
      <c r="AVM42" s="113"/>
      <c r="AVN42" s="113"/>
      <c r="AVO42" s="113"/>
      <c r="AVP42" s="113"/>
      <c r="AVQ42" s="113"/>
      <c r="AVR42" s="113"/>
      <c r="AVS42" s="113"/>
      <c r="AVT42" s="113"/>
      <c r="AVU42" s="113"/>
      <c r="AVV42" s="113"/>
      <c r="AVW42" s="113"/>
      <c r="AVX42" s="113"/>
      <c r="AVY42" s="113"/>
      <c r="AVZ42" s="113"/>
      <c r="AWA42" s="113"/>
      <c r="AWB42" s="113"/>
      <c r="AWC42" s="113"/>
      <c r="AWD42" s="113"/>
      <c r="AWE42" s="113"/>
      <c r="AWF42" s="113"/>
      <c r="AWG42" s="113"/>
      <c r="AWH42" s="113"/>
      <c r="AWI42" s="113"/>
      <c r="AWJ42" s="113"/>
      <c r="AWK42" s="113"/>
      <c r="AWL42" s="113"/>
      <c r="AWM42" s="113"/>
      <c r="AWN42" s="113"/>
      <c r="AWO42" s="113"/>
      <c r="AWP42" s="113"/>
      <c r="AWQ42" s="113"/>
      <c r="AWR42" s="113"/>
      <c r="AWS42" s="113"/>
      <c r="AWT42" s="113"/>
      <c r="AWU42" s="113"/>
      <c r="AWV42" s="113"/>
      <c r="AWW42" s="113"/>
      <c r="AWX42" s="113"/>
      <c r="AWY42" s="113"/>
      <c r="AWZ42" s="113"/>
      <c r="AXA42" s="113"/>
      <c r="AXB42" s="113"/>
      <c r="AXC42" s="113"/>
      <c r="AXD42" s="113"/>
      <c r="AXE42" s="113"/>
      <c r="AXF42" s="113"/>
      <c r="AXG42" s="113"/>
      <c r="AXH42" s="113"/>
      <c r="AXI42" s="113"/>
      <c r="AXJ42" s="113"/>
      <c r="AXK42" s="113"/>
      <c r="AXL42" s="113"/>
      <c r="AXM42" s="113"/>
      <c r="AXN42" s="113"/>
      <c r="AXO42" s="113"/>
      <c r="AXP42" s="113"/>
      <c r="AXQ42" s="113"/>
      <c r="AXR42" s="113"/>
      <c r="AXS42" s="113"/>
      <c r="AXT42" s="113"/>
      <c r="AXU42" s="113"/>
      <c r="AXV42" s="113"/>
      <c r="AXW42" s="113"/>
      <c r="AXX42" s="113"/>
      <c r="AXY42" s="113"/>
      <c r="AXZ42" s="113"/>
      <c r="AYA42" s="113"/>
      <c r="AYB42" s="113"/>
      <c r="AYC42" s="113"/>
      <c r="AYD42" s="113"/>
      <c r="AYE42" s="113"/>
      <c r="AYF42" s="113"/>
      <c r="AYG42" s="113"/>
      <c r="AYH42" s="113"/>
      <c r="AYI42" s="113"/>
      <c r="AYJ42" s="113"/>
      <c r="AYK42" s="113"/>
      <c r="AYL42" s="113"/>
      <c r="AYM42" s="113"/>
      <c r="AYN42" s="113"/>
      <c r="AYO42" s="113"/>
      <c r="AYP42" s="113"/>
      <c r="AYQ42" s="113"/>
      <c r="AYR42" s="113"/>
      <c r="AYS42" s="113"/>
      <c r="AYT42" s="113"/>
      <c r="AYU42" s="113"/>
      <c r="AYV42" s="113"/>
      <c r="AYW42" s="113"/>
      <c r="AYX42" s="113"/>
      <c r="AYY42" s="113"/>
      <c r="AYZ42" s="113"/>
      <c r="AZA42" s="113"/>
      <c r="AZB42" s="113"/>
      <c r="AZC42" s="113"/>
      <c r="AZD42" s="113"/>
      <c r="AZE42" s="113"/>
      <c r="AZF42" s="113"/>
      <c r="AZG42" s="113"/>
      <c r="AZH42" s="113"/>
      <c r="AZI42" s="113"/>
      <c r="AZJ42" s="113"/>
      <c r="AZK42" s="113"/>
      <c r="AZL42" s="113"/>
      <c r="AZM42" s="113"/>
      <c r="AZN42" s="113"/>
      <c r="AZO42" s="113"/>
      <c r="AZP42" s="113"/>
      <c r="AZQ42" s="113"/>
      <c r="AZR42" s="113"/>
      <c r="AZS42" s="113"/>
      <c r="AZT42" s="113"/>
      <c r="AZU42" s="113"/>
      <c r="AZV42" s="113"/>
      <c r="AZW42" s="113"/>
      <c r="AZX42" s="113"/>
      <c r="AZY42" s="113"/>
      <c r="AZZ42" s="113"/>
      <c r="BAA42" s="113"/>
      <c r="BAB42" s="113"/>
      <c r="BAC42" s="113"/>
      <c r="BAD42" s="113"/>
      <c r="BAE42" s="113"/>
      <c r="BAF42" s="113"/>
      <c r="BAG42" s="113"/>
      <c r="BAH42" s="113"/>
      <c r="BAI42" s="113"/>
      <c r="BAJ42" s="113"/>
      <c r="BAK42" s="113"/>
      <c r="BAL42" s="113"/>
      <c r="BAM42" s="113"/>
      <c r="BAN42" s="113"/>
      <c r="BAO42" s="113"/>
      <c r="BAP42" s="113"/>
      <c r="BAQ42" s="113"/>
      <c r="BAR42" s="113"/>
      <c r="BAS42" s="113"/>
      <c r="BAT42" s="113"/>
      <c r="BAU42" s="113"/>
      <c r="BAV42" s="113"/>
      <c r="BAW42" s="113"/>
      <c r="BAX42" s="113"/>
      <c r="BAY42" s="113"/>
      <c r="BAZ42" s="113"/>
      <c r="BBA42" s="113"/>
      <c r="BBB42" s="113"/>
      <c r="BBC42" s="113"/>
      <c r="BBD42" s="113"/>
      <c r="BBE42" s="113"/>
      <c r="BBF42" s="113"/>
      <c r="BBG42" s="113"/>
      <c r="BBH42" s="113"/>
      <c r="BBI42" s="113"/>
      <c r="BBJ42" s="113"/>
      <c r="BBK42" s="113"/>
      <c r="BBL42" s="113"/>
      <c r="BBM42" s="113"/>
      <c r="BBN42" s="113"/>
      <c r="BBO42" s="113"/>
      <c r="BBP42" s="113"/>
      <c r="BBQ42" s="113"/>
      <c r="BBR42" s="113"/>
      <c r="BBS42" s="113"/>
      <c r="BBT42" s="113"/>
      <c r="BBU42" s="113"/>
      <c r="BBV42" s="113"/>
      <c r="BBW42" s="113"/>
      <c r="BBX42" s="113"/>
      <c r="BBY42" s="113"/>
      <c r="BBZ42" s="113"/>
      <c r="BCA42" s="113"/>
      <c r="BCB42" s="113"/>
      <c r="BCC42" s="113"/>
      <c r="BCD42" s="113"/>
      <c r="BCE42" s="113"/>
      <c r="BCF42" s="113"/>
      <c r="BCG42" s="113"/>
      <c r="BCH42" s="113"/>
      <c r="BCI42" s="113"/>
      <c r="BCJ42" s="113"/>
      <c r="BCK42" s="113"/>
      <c r="BCL42" s="113"/>
      <c r="BCM42" s="113"/>
      <c r="BCN42" s="113"/>
      <c r="BCO42" s="113"/>
      <c r="BCP42" s="113"/>
      <c r="BCQ42" s="113"/>
      <c r="BCR42" s="113"/>
      <c r="BCS42" s="113"/>
      <c r="BCT42" s="113"/>
      <c r="BCU42" s="113"/>
      <c r="BCV42" s="113"/>
      <c r="BCW42" s="113"/>
      <c r="BCX42" s="113"/>
      <c r="BCY42" s="113"/>
      <c r="BCZ42" s="113"/>
      <c r="BDA42" s="113"/>
      <c r="BDB42" s="113"/>
      <c r="BDC42" s="113"/>
      <c r="BDD42" s="113"/>
      <c r="BDE42" s="113"/>
      <c r="BDF42" s="113"/>
      <c r="BDG42" s="113"/>
      <c r="BDH42" s="113"/>
      <c r="BDI42" s="113"/>
      <c r="BDJ42" s="113"/>
      <c r="BDK42" s="113"/>
      <c r="BDL42" s="113"/>
      <c r="BDM42" s="113"/>
      <c r="BDN42" s="113"/>
      <c r="BDO42" s="113"/>
      <c r="BDP42" s="113"/>
      <c r="BDQ42" s="113"/>
      <c r="BDR42" s="113"/>
      <c r="BDS42" s="113"/>
      <c r="BDT42" s="113"/>
      <c r="BDU42" s="113"/>
      <c r="BDV42" s="113"/>
      <c r="BDW42" s="113"/>
      <c r="BDX42" s="113"/>
      <c r="BDY42" s="113"/>
      <c r="BDZ42" s="113"/>
      <c r="BEA42" s="113"/>
      <c r="BEB42" s="113"/>
      <c r="BEC42" s="113"/>
      <c r="BED42" s="113"/>
      <c r="BEE42" s="113"/>
      <c r="BEF42" s="113"/>
      <c r="BEG42" s="113"/>
      <c r="BEH42" s="113"/>
      <c r="BEI42" s="113"/>
      <c r="BEJ42" s="113"/>
      <c r="BEK42" s="113"/>
      <c r="BEL42" s="113"/>
      <c r="BEM42" s="113"/>
      <c r="BEN42" s="113"/>
      <c r="BEO42" s="113"/>
      <c r="BEP42" s="113"/>
      <c r="BEQ42" s="113"/>
      <c r="BER42" s="113"/>
      <c r="BES42" s="113"/>
      <c r="BET42" s="113"/>
      <c r="BEU42" s="113"/>
      <c r="BEV42" s="113"/>
      <c r="BEW42" s="113"/>
      <c r="BEX42" s="113"/>
      <c r="BEY42" s="113"/>
      <c r="BEZ42" s="113"/>
      <c r="BFA42" s="113"/>
      <c r="BFB42" s="113"/>
      <c r="BFC42" s="113"/>
      <c r="BFD42" s="113"/>
      <c r="BFE42" s="113"/>
      <c r="BFF42" s="113"/>
      <c r="BFG42" s="113"/>
      <c r="BFH42" s="113"/>
      <c r="BFI42" s="113"/>
      <c r="BFJ42" s="113"/>
      <c r="BFK42" s="113"/>
      <c r="BFL42" s="113"/>
      <c r="BFM42" s="113"/>
      <c r="BFN42" s="113"/>
      <c r="BFO42" s="113"/>
      <c r="BFP42" s="113"/>
      <c r="BFQ42" s="113"/>
      <c r="BFR42" s="113"/>
      <c r="BFS42" s="113"/>
      <c r="BFT42" s="113"/>
      <c r="BFU42" s="113"/>
      <c r="BFV42" s="113"/>
      <c r="BFW42" s="113"/>
      <c r="BFX42" s="113"/>
      <c r="BFY42" s="113"/>
      <c r="BFZ42" s="113"/>
      <c r="BGA42" s="113"/>
      <c r="BGB42" s="113"/>
      <c r="BGC42" s="113"/>
      <c r="BGD42" s="113"/>
      <c r="BGE42" s="113"/>
      <c r="BGF42" s="113"/>
      <c r="BGG42" s="113"/>
      <c r="BGH42" s="113"/>
      <c r="BGI42" s="113"/>
      <c r="BGJ42" s="113"/>
      <c r="BGK42" s="113"/>
      <c r="BGL42" s="113"/>
      <c r="BGM42" s="113"/>
      <c r="BGN42" s="113"/>
      <c r="BGO42" s="113"/>
      <c r="BGP42" s="113"/>
      <c r="BGQ42" s="113"/>
      <c r="BGR42" s="113"/>
      <c r="BGS42" s="113"/>
      <c r="BGT42" s="113"/>
      <c r="BGU42" s="113"/>
      <c r="BGV42" s="113"/>
      <c r="BGW42" s="113"/>
      <c r="BGX42" s="113"/>
      <c r="BGY42" s="113"/>
      <c r="BGZ42" s="113"/>
      <c r="BHA42" s="113"/>
      <c r="BHB42" s="113"/>
      <c r="BHC42" s="113"/>
      <c r="BHD42" s="113"/>
      <c r="BHE42" s="113"/>
      <c r="BHF42" s="113"/>
      <c r="BHG42" s="113"/>
      <c r="BHH42" s="113"/>
      <c r="BHI42" s="113"/>
      <c r="BHJ42" s="113"/>
      <c r="BHK42" s="113"/>
      <c r="BHL42" s="113"/>
      <c r="BHM42" s="113"/>
      <c r="BHN42" s="113"/>
      <c r="BHO42" s="113"/>
      <c r="BHP42" s="113"/>
      <c r="BHQ42" s="113"/>
      <c r="BHR42" s="113"/>
      <c r="BHS42" s="113"/>
      <c r="BHT42" s="113"/>
      <c r="BHU42" s="113"/>
      <c r="BHV42" s="113"/>
      <c r="BHW42" s="113"/>
      <c r="BHX42" s="113"/>
      <c r="BHY42" s="113"/>
      <c r="BHZ42" s="113"/>
      <c r="BIA42" s="113"/>
      <c r="BIB42" s="113"/>
      <c r="BIC42" s="113"/>
      <c r="BID42" s="113"/>
      <c r="BIE42" s="113"/>
      <c r="BIF42" s="113"/>
      <c r="BIG42" s="113"/>
      <c r="BIH42" s="113"/>
      <c r="BII42" s="113"/>
      <c r="BIJ42" s="113"/>
      <c r="BIK42" s="113"/>
      <c r="BIL42" s="113"/>
      <c r="BIM42" s="113"/>
      <c r="BIN42" s="113"/>
      <c r="BIO42" s="113"/>
      <c r="BIP42" s="113"/>
      <c r="BIQ42" s="113"/>
      <c r="BIR42" s="113"/>
      <c r="BIS42" s="113"/>
      <c r="BIT42" s="113"/>
      <c r="BIU42" s="113"/>
      <c r="BIV42" s="113"/>
      <c r="BIW42" s="113"/>
      <c r="BIX42" s="113"/>
      <c r="BIY42" s="113"/>
      <c r="BIZ42" s="113"/>
      <c r="BJA42" s="113"/>
      <c r="BJB42" s="113"/>
      <c r="BJC42" s="113"/>
      <c r="BJD42" s="113"/>
      <c r="BJE42" s="113"/>
      <c r="BJF42" s="113"/>
      <c r="BJG42" s="113"/>
      <c r="BJH42" s="113"/>
      <c r="BJI42" s="113"/>
      <c r="BJJ42" s="113"/>
      <c r="BJK42" s="113"/>
      <c r="BJL42" s="113"/>
      <c r="BJM42" s="113"/>
      <c r="BJN42" s="113"/>
      <c r="BJO42" s="113"/>
      <c r="BJP42" s="113"/>
      <c r="BJQ42" s="113"/>
      <c r="BJR42" s="113"/>
      <c r="BJS42" s="113"/>
      <c r="BJT42" s="113"/>
      <c r="BJU42" s="113"/>
      <c r="BJV42" s="113"/>
      <c r="BJW42" s="113"/>
      <c r="BJX42" s="113"/>
      <c r="BJY42" s="113"/>
      <c r="BJZ42" s="113"/>
      <c r="BKA42" s="113"/>
      <c r="BKB42" s="113"/>
      <c r="BKC42" s="113"/>
      <c r="BKD42" s="113"/>
      <c r="BKE42" s="113"/>
      <c r="BKF42" s="113"/>
      <c r="BKG42" s="113"/>
      <c r="BKH42" s="113"/>
      <c r="BKI42" s="113"/>
      <c r="BKJ42" s="113"/>
      <c r="BKK42" s="113"/>
      <c r="BKL42" s="113"/>
      <c r="BKM42" s="113"/>
      <c r="BKN42" s="113"/>
      <c r="BKO42" s="113"/>
      <c r="BKP42" s="113"/>
      <c r="BKQ42" s="113"/>
      <c r="BKR42" s="113"/>
      <c r="BKS42" s="113"/>
      <c r="BKT42" s="113"/>
      <c r="BKU42" s="113"/>
      <c r="BKV42" s="113"/>
      <c r="BKW42" s="113"/>
      <c r="BKX42" s="113"/>
      <c r="BKY42" s="113"/>
      <c r="BKZ42" s="113"/>
      <c r="BLA42" s="113"/>
      <c r="BLB42" s="113"/>
      <c r="BLC42" s="113"/>
      <c r="BLD42" s="113"/>
      <c r="BLE42" s="113"/>
      <c r="BLF42" s="113"/>
      <c r="BLG42" s="113"/>
      <c r="BLH42" s="113"/>
      <c r="BLI42" s="113"/>
      <c r="BLJ42" s="113"/>
      <c r="BLK42" s="113"/>
      <c r="BLL42" s="113"/>
      <c r="BLM42" s="113"/>
      <c r="BLN42" s="113"/>
      <c r="BLO42" s="113"/>
      <c r="BLP42" s="114"/>
    </row>
    <row r="43" spans="1:1680" s="115" customFormat="1" ht="52.8">
      <c r="A43" s="391"/>
      <c r="B43" s="382"/>
      <c r="C43" s="385"/>
      <c r="D43" s="112" t="s">
        <v>483</v>
      </c>
      <c r="E43" s="117">
        <v>0</v>
      </c>
      <c r="F43" s="118">
        <v>0</v>
      </c>
      <c r="G43" s="108" t="e">
        <f t="shared" ref="G43:G44" si="10">F43/E43*100</f>
        <v>#DIV/0!</v>
      </c>
      <c r="H43" s="394"/>
      <c r="I43" s="388"/>
      <c r="J43" s="376"/>
      <c r="K43" s="373"/>
      <c r="L43" s="376"/>
      <c r="M43" s="378"/>
      <c r="N43" s="378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  <c r="IW43" s="113"/>
      <c r="IX43" s="113"/>
      <c r="IY43" s="113"/>
      <c r="IZ43" s="113"/>
      <c r="JA43" s="113"/>
      <c r="JB43" s="113"/>
      <c r="JC43" s="113"/>
      <c r="JD43" s="113"/>
      <c r="JE43" s="113"/>
      <c r="JF43" s="113"/>
      <c r="JG43" s="113"/>
      <c r="JH43" s="113"/>
      <c r="JI43" s="113"/>
      <c r="JJ43" s="113"/>
      <c r="JK43" s="113"/>
      <c r="JL43" s="113"/>
      <c r="JM43" s="113"/>
      <c r="JN43" s="113"/>
      <c r="JO43" s="113"/>
      <c r="JP43" s="113"/>
      <c r="JQ43" s="113"/>
      <c r="JR43" s="113"/>
      <c r="JS43" s="113"/>
      <c r="JT43" s="113"/>
      <c r="JU43" s="113"/>
      <c r="JV43" s="113"/>
      <c r="JW43" s="113"/>
      <c r="JX43" s="113"/>
      <c r="JY43" s="113"/>
      <c r="JZ43" s="113"/>
      <c r="KA43" s="113"/>
      <c r="KB43" s="113"/>
      <c r="KC43" s="113"/>
      <c r="KD43" s="113"/>
      <c r="KE43" s="113"/>
      <c r="KF43" s="113"/>
      <c r="KG43" s="113"/>
      <c r="KH43" s="113"/>
      <c r="KI43" s="113"/>
      <c r="KJ43" s="113"/>
      <c r="KK43" s="113"/>
      <c r="KL43" s="113"/>
      <c r="KM43" s="113"/>
      <c r="KN43" s="113"/>
      <c r="KO43" s="113"/>
      <c r="KP43" s="113"/>
      <c r="KQ43" s="113"/>
      <c r="KR43" s="113"/>
      <c r="KS43" s="113"/>
      <c r="KT43" s="113"/>
      <c r="KU43" s="113"/>
      <c r="KV43" s="113"/>
      <c r="KW43" s="113"/>
      <c r="KX43" s="113"/>
      <c r="KY43" s="113"/>
      <c r="KZ43" s="113"/>
      <c r="LA43" s="113"/>
      <c r="LB43" s="113"/>
      <c r="LC43" s="113"/>
      <c r="LD43" s="113"/>
      <c r="LE43" s="113"/>
      <c r="LF43" s="113"/>
      <c r="LG43" s="113"/>
      <c r="LH43" s="113"/>
      <c r="LI43" s="113"/>
      <c r="LJ43" s="113"/>
      <c r="LK43" s="113"/>
      <c r="LL43" s="113"/>
      <c r="LM43" s="113"/>
      <c r="LN43" s="113"/>
      <c r="LO43" s="113"/>
      <c r="LP43" s="113"/>
      <c r="LQ43" s="113"/>
      <c r="LR43" s="113"/>
      <c r="LS43" s="113"/>
      <c r="LT43" s="113"/>
      <c r="LU43" s="113"/>
      <c r="LV43" s="113"/>
      <c r="LW43" s="113"/>
      <c r="LX43" s="113"/>
      <c r="LY43" s="113"/>
      <c r="LZ43" s="113"/>
      <c r="MA43" s="113"/>
      <c r="MB43" s="113"/>
      <c r="MC43" s="113"/>
      <c r="MD43" s="113"/>
      <c r="ME43" s="113"/>
      <c r="MF43" s="113"/>
      <c r="MG43" s="113"/>
      <c r="MH43" s="113"/>
      <c r="MI43" s="113"/>
      <c r="MJ43" s="113"/>
      <c r="MK43" s="113"/>
      <c r="ML43" s="113"/>
      <c r="MM43" s="113"/>
      <c r="MN43" s="113"/>
      <c r="MO43" s="113"/>
      <c r="MP43" s="113"/>
      <c r="MQ43" s="113"/>
      <c r="MR43" s="113"/>
      <c r="MS43" s="113"/>
      <c r="MT43" s="113"/>
      <c r="MU43" s="113"/>
      <c r="MV43" s="113"/>
      <c r="MW43" s="113"/>
      <c r="MX43" s="113"/>
      <c r="MY43" s="113"/>
      <c r="MZ43" s="113"/>
      <c r="NA43" s="113"/>
      <c r="NB43" s="113"/>
      <c r="NC43" s="113"/>
      <c r="ND43" s="113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3"/>
      <c r="NY43" s="113"/>
      <c r="NZ43" s="113"/>
      <c r="OA43" s="113"/>
      <c r="OB43" s="113"/>
      <c r="OC43" s="113"/>
      <c r="OD43" s="113"/>
      <c r="OE43" s="113"/>
      <c r="OF43" s="113"/>
      <c r="OG43" s="113"/>
      <c r="OH43" s="113"/>
      <c r="OI43" s="113"/>
      <c r="OJ43" s="113"/>
      <c r="OK43" s="113"/>
      <c r="OL43" s="113"/>
      <c r="OM43" s="113"/>
      <c r="ON43" s="113"/>
      <c r="OO43" s="113"/>
      <c r="OP43" s="113"/>
      <c r="OQ43" s="113"/>
      <c r="OR43" s="113"/>
      <c r="OS43" s="113"/>
      <c r="OT43" s="113"/>
      <c r="OU43" s="113"/>
      <c r="OV43" s="113"/>
      <c r="OW43" s="113"/>
      <c r="OX43" s="113"/>
      <c r="OY43" s="113"/>
      <c r="OZ43" s="113"/>
      <c r="PA43" s="113"/>
      <c r="PB43" s="113"/>
      <c r="PC43" s="113"/>
      <c r="PD43" s="113"/>
      <c r="PE43" s="113"/>
      <c r="PF43" s="113"/>
      <c r="PG43" s="113"/>
      <c r="PH43" s="113"/>
      <c r="PI43" s="113"/>
      <c r="PJ43" s="113"/>
      <c r="PK43" s="113"/>
      <c r="PL43" s="113"/>
      <c r="PM43" s="113"/>
      <c r="PN43" s="113"/>
      <c r="PO43" s="113"/>
      <c r="PP43" s="113"/>
      <c r="PQ43" s="113"/>
      <c r="PR43" s="113"/>
      <c r="PS43" s="113"/>
      <c r="PT43" s="113"/>
      <c r="PU43" s="113"/>
      <c r="PV43" s="113"/>
      <c r="PW43" s="113"/>
      <c r="PX43" s="113"/>
      <c r="PY43" s="113"/>
      <c r="PZ43" s="113"/>
      <c r="QA43" s="113"/>
      <c r="QB43" s="113"/>
      <c r="QC43" s="113"/>
      <c r="QD43" s="113"/>
      <c r="QE43" s="113"/>
      <c r="QF43" s="113"/>
      <c r="QG43" s="113"/>
      <c r="QH43" s="113"/>
      <c r="QI43" s="113"/>
      <c r="QJ43" s="113"/>
      <c r="QK43" s="113"/>
      <c r="QL43" s="113"/>
      <c r="QM43" s="113"/>
      <c r="QN43" s="113"/>
      <c r="QO43" s="113"/>
      <c r="QP43" s="113"/>
      <c r="QQ43" s="113"/>
      <c r="QR43" s="113"/>
      <c r="QS43" s="113"/>
      <c r="QT43" s="113"/>
      <c r="QU43" s="113"/>
      <c r="QV43" s="113"/>
      <c r="QW43" s="113"/>
      <c r="QX43" s="113"/>
      <c r="QY43" s="113"/>
      <c r="QZ43" s="113"/>
      <c r="RA43" s="113"/>
      <c r="RB43" s="113"/>
      <c r="RC43" s="113"/>
      <c r="RD43" s="113"/>
      <c r="RE43" s="113"/>
      <c r="RF43" s="113"/>
      <c r="RG43" s="113"/>
      <c r="RH43" s="113"/>
      <c r="RI43" s="113"/>
      <c r="RJ43" s="113"/>
      <c r="RK43" s="113"/>
      <c r="RL43" s="113"/>
      <c r="RM43" s="113"/>
      <c r="RN43" s="113"/>
      <c r="RO43" s="113"/>
      <c r="RP43" s="113"/>
      <c r="RQ43" s="113"/>
      <c r="RR43" s="113"/>
      <c r="RS43" s="113"/>
      <c r="RT43" s="113"/>
      <c r="RU43" s="113"/>
      <c r="RV43" s="113"/>
      <c r="RW43" s="113"/>
      <c r="RX43" s="113"/>
      <c r="RY43" s="113"/>
      <c r="RZ43" s="113"/>
      <c r="SA43" s="113"/>
      <c r="SB43" s="113"/>
      <c r="SC43" s="113"/>
      <c r="SD43" s="113"/>
      <c r="SE43" s="113"/>
      <c r="SF43" s="113"/>
      <c r="SG43" s="113"/>
      <c r="SH43" s="113"/>
      <c r="SI43" s="113"/>
      <c r="SJ43" s="113"/>
      <c r="SK43" s="113"/>
      <c r="SL43" s="113"/>
      <c r="SM43" s="113"/>
      <c r="SN43" s="113"/>
      <c r="SO43" s="113"/>
      <c r="SP43" s="113"/>
      <c r="SQ43" s="113"/>
      <c r="SR43" s="113"/>
      <c r="SS43" s="113"/>
      <c r="ST43" s="113"/>
      <c r="SU43" s="113"/>
      <c r="SV43" s="113"/>
      <c r="SW43" s="113"/>
      <c r="SX43" s="113"/>
      <c r="SY43" s="113"/>
      <c r="SZ43" s="113"/>
      <c r="TA43" s="113"/>
      <c r="TB43" s="113"/>
      <c r="TC43" s="113"/>
      <c r="TD43" s="113"/>
      <c r="TE43" s="113"/>
      <c r="TF43" s="113"/>
      <c r="TG43" s="113"/>
      <c r="TH43" s="113"/>
      <c r="TI43" s="113"/>
      <c r="TJ43" s="113"/>
      <c r="TK43" s="113"/>
      <c r="TL43" s="113"/>
      <c r="TM43" s="113"/>
      <c r="TN43" s="113"/>
      <c r="TO43" s="113"/>
      <c r="TP43" s="113"/>
      <c r="TQ43" s="113"/>
      <c r="TR43" s="113"/>
      <c r="TS43" s="113"/>
      <c r="TT43" s="113"/>
      <c r="TU43" s="113"/>
      <c r="TV43" s="113"/>
      <c r="TW43" s="113"/>
      <c r="TX43" s="113"/>
      <c r="TY43" s="113"/>
      <c r="TZ43" s="113"/>
      <c r="UA43" s="113"/>
      <c r="UB43" s="113"/>
      <c r="UC43" s="113"/>
      <c r="UD43" s="113"/>
      <c r="UE43" s="113"/>
      <c r="UF43" s="113"/>
      <c r="UG43" s="113"/>
      <c r="UH43" s="113"/>
      <c r="UI43" s="113"/>
      <c r="UJ43" s="113"/>
      <c r="UK43" s="113"/>
      <c r="UL43" s="113"/>
      <c r="UM43" s="113"/>
      <c r="UN43" s="113"/>
      <c r="UO43" s="113"/>
      <c r="UP43" s="113"/>
      <c r="UQ43" s="113"/>
      <c r="UR43" s="113"/>
      <c r="US43" s="113"/>
      <c r="UT43" s="113"/>
      <c r="UU43" s="113"/>
      <c r="UV43" s="113"/>
      <c r="UW43" s="113"/>
      <c r="UX43" s="113"/>
      <c r="UY43" s="113"/>
      <c r="UZ43" s="113"/>
      <c r="VA43" s="113"/>
      <c r="VB43" s="113"/>
      <c r="VC43" s="113"/>
      <c r="VD43" s="113"/>
      <c r="VE43" s="113"/>
      <c r="VF43" s="113"/>
      <c r="VG43" s="113"/>
      <c r="VH43" s="113"/>
      <c r="VI43" s="113"/>
      <c r="VJ43" s="113"/>
      <c r="VK43" s="113"/>
      <c r="VL43" s="113"/>
      <c r="VM43" s="113"/>
      <c r="VN43" s="113"/>
      <c r="VO43" s="113"/>
      <c r="VP43" s="113"/>
      <c r="VQ43" s="113"/>
      <c r="VR43" s="113"/>
      <c r="VS43" s="113"/>
      <c r="VT43" s="113"/>
      <c r="VU43" s="113"/>
      <c r="VV43" s="113"/>
      <c r="VW43" s="113"/>
      <c r="VX43" s="113"/>
      <c r="VY43" s="113"/>
      <c r="VZ43" s="113"/>
      <c r="WA43" s="113"/>
      <c r="WB43" s="113"/>
      <c r="WC43" s="113"/>
      <c r="WD43" s="113"/>
      <c r="WE43" s="113"/>
      <c r="WF43" s="113"/>
      <c r="WG43" s="113"/>
      <c r="WH43" s="113"/>
      <c r="WI43" s="113"/>
      <c r="WJ43" s="113"/>
      <c r="WK43" s="113"/>
      <c r="WL43" s="113"/>
      <c r="WM43" s="113"/>
      <c r="WN43" s="113"/>
      <c r="WO43" s="113"/>
      <c r="WP43" s="113"/>
      <c r="WQ43" s="113"/>
      <c r="WR43" s="113"/>
      <c r="WS43" s="113"/>
      <c r="WT43" s="113"/>
      <c r="WU43" s="113"/>
      <c r="WV43" s="113"/>
      <c r="WW43" s="113"/>
      <c r="WX43" s="113"/>
      <c r="WY43" s="113"/>
      <c r="WZ43" s="113"/>
      <c r="XA43" s="113"/>
      <c r="XB43" s="113"/>
      <c r="XC43" s="113"/>
      <c r="XD43" s="113"/>
      <c r="XE43" s="113"/>
      <c r="XF43" s="113"/>
      <c r="XG43" s="113"/>
      <c r="XH43" s="113"/>
      <c r="XI43" s="113"/>
      <c r="XJ43" s="113"/>
      <c r="XK43" s="113"/>
      <c r="XL43" s="113"/>
      <c r="XM43" s="113"/>
      <c r="XN43" s="113"/>
      <c r="XO43" s="113"/>
      <c r="XP43" s="113"/>
      <c r="XQ43" s="113"/>
      <c r="XR43" s="113"/>
      <c r="XS43" s="113"/>
      <c r="XT43" s="113"/>
      <c r="XU43" s="113"/>
      <c r="XV43" s="113"/>
      <c r="XW43" s="113"/>
      <c r="XX43" s="113"/>
      <c r="XY43" s="113"/>
      <c r="XZ43" s="113"/>
      <c r="YA43" s="113"/>
      <c r="YB43" s="113"/>
      <c r="YC43" s="113"/>
      <c r="YD43" s="113"/>
      <c r="YE43" s="113"/>
      <c r="YF43" s="113"/>
      <c r="YG43" s="113"/>
      <c r="YH43" s="113"/>
      <c r="YI43" s="113"/>
      <c r="YJ43" s="113"/>
      <c r="YK43" s="113"/>
      <c r="YL43" s="113"/>
      <c r="YM43" s="113"/>
      <c r="YN43" s="113"/>
      <c r="YO43" s="113"/>
      <c r="YP43" s="113"/>
      <c r="YQ43" s="113"/>
      <c r="YR43" s="113"/>
      <c r="YS43" s="113"/>
      <c r="YT43" s="113"/>
      <c r="YU43" s="113"/>
      <c r="YV43" s="113"/>
      <c r="YW43" s="113"/>
      <c r="YX43" s="113"/>
      <c r="YY43" s="113"/>
      <c r="YZ43" s="113"/>
      <c r="ZA43" s="113"/>
      <c r="ZB43" s="113"/>
      <c r="ZC43" s="113"/>
      <c r="ZD43" s="113"/>
      <c r="ZE43" s="113"/>
      <c r="ZF43" s="113"/>
      <c r="ZG43" s="113"/>
      <c r="ZH43" s="113"/>
      <c r="ZI43" s="113"/>
      <c r="ZJ43" s="113"/>
      <c r="ZK43" s="113"/>
      <c r="ZL43" s="113"/>
      <c r="ZM43" s="113"/>
      <c r="ZN43" s="113"/>
      <c r="ZO43" s="113"/>
      <c r="ZP43" s="113"/>
      <c r="ZQ43" s="113"/>
      <c r="ZR43" s="113"/>
      <c r="ZS43" s="113"/>
      <c r="ZT43" s="113"/>
      <c r="ZU43" s="113"/>
      <c r="ZV43" s="113"/>
      <c r="ZW43" s="113"/>
      <c r="ZX43" s="113"/>
      <c r="ZY43" s="113"/>
      <c r="ZZ43" s="113"/>
      <c r="AAA43" s="113"/>
      <c r="AAB43" s="113"/>
      <c r="AAC43" s="113"/>
      <c r="AAD43" s="113"/>
      <c r="AAE43" s="113"/>
      <c r="AAF43" s="113"/>
      <c r="AAG43" s="113"/>
      <c r="AAH43" s="113"/>
      <c r="AAI43" s="113"/>
      <c r="AAJ43" s="113"/>
      <c r="AAK43" s="113"/>
      <c r="AAL43" s="113"/>
      <c r="AAM43" s="113"/>
      <c r="AAN43" s="113"/>
      <c r="AAO43" s="113"/>
      <c r="AAP43" s="113"/>
      <c r="AAQ43" s="113"/>
      <c r="AAR43" s="113"/>
      <c r="AAS43" s="113"/>
      <c r="AAT43" s="113"/>
      <c r="AAU43" s="113"/>
      <c r="AAV43" s="113"/>
      <c r="AAW43" s="113"/>
      <c r="AAX43" s="113"/>
      <c r="AAY43" s="113"/>
      <c r="AAZ43" s="113"/>
      <c r="ABA43" s="113"/>
      <c r="ABB43" s="113"/>
      <c r="ABC43" s="113"/>
      <c r="ABD43" s="113"/>
      <c r="ABE43" s="113"/>
      <c r="ABF43" s="113"/>
      <c r="ABG43" s="113"/>
      <c r="ABH43" s="113"/>
      <c r="ABI43" s="113"/>
      <c r="ABJ43" s="113"/>
      <c r="ABK43" s="113"/>
      <c r="ABL43" s="113"/>
      <c r="ABM43" s="113"/>
      <c r="ABN43" s="113"/>
      <c r="ABO43" s="113"/>
      <c r="ABP43" s="113"/>
      <c r="ABQ43" s="113"/>
      <c r="ABR43" s="113"/>
      <c r="ABS43" s="113"/>
      <c r="ABT43" s="113"/>
      <c r="ABU43" s="113"/>
      <c r="ABV43" s="113"/>
      <c r="ABW43" s="113"/>
      <c r="ABX43" s="113"/>
      <c r="ABY43" s="113"/>
      <c r="ABZ43" s="113"/>
      <c r="ACA43" s="113"/>
      <c r="ACB43" s="113"/>
      <c r="ACC43" s="113"/>
      <c r="ACD43" s="113"/>
      <c r="ACE43" s="113"/>
      <c r="ACF43" s="113"/>
      <c r="ACG43" s="113"/>
      <c r="ACH43" s="113"/>
      <c r="ACI43" s="113"/>
      <c r="ACJ43" s="113"/>
      <c r="ACK43" s="113"/>
      <c r="ACL43" s="113"/>
      <c r="ACM43" s="113"/>
      <c r="ACN43" s="113"/>
      <c r="ACO43" s="113"/>
      <c r="ACP43" s="113"/>
      <c r="ACQ43" s="113"/>
      <c r="ACR43" s="113"/>
      <c r="ACS43" s="113"/>
      <c r="ACT43" s="113"/>
      <c r="ACU43" s="113"/>
      <c r="ACV43" s="113"/>
      <c r="ACW43" s="113"/>
      <c r="ACX43" s="113"/>
      <c r="ACY43" s="113"/>
      <c r="ACZ43" s="113"/>
      <c r="ADA43" s="113"/>
      <c r="ADB43" s="113"/>
      <c r="ADC43" s="113"/>
      <c r="ADD43" s="113"/>
      <c r="ADE43" s="113"/>
      <c r="ADF43" s="113"/>
      <c r="ADG43" s="113"/>
      <c r="ADH43" s="113"/>
      <c r="ADI43" s="113"/>
      <c r="ADJ43" s="113"/>
      <c r="ADK43" s="113"/>
      <c r="ADL43" s="113"/>
      <c r="ADM43" s="113"/>
      <c r="ADN43" s="113"/>
      <c r="ADO43" s="113"/>
      <c r="ADP43" s="113"/>
      <c r="ADQ43" s="113"/>
      <c r="ADR43" s="113"/>
      <c r="ADS43" s="113"/>
      <c r="ADT43" s="113"/>
      <c r="ADU43" s="113"/>
      <c r="ADV43" s="113"/>
      <c r="ADW43" s="113"/>
      <c r="ADX43" s="113"/>
      <c r="ADY43" s="113"/>
      <c r="ADZ43" s="113"/>
      <c r="AEA43" s="113"/>
      <c r="AEB43" s="113"/>
      <c r="AEC43" s="113"/>
      <c r="AED43" s="113"/>
      <c r="AEE43" s="113"/>
      <c r="AEF43" s="113"/>
      <c r="AEG43" s="113"/>
      <c r="AEH43" s="113"/>
      <c r="AEI43" s="113"/>
      <c r="AEJ43" s="113"/>
      <c r="AEK43" s="113"/>
      <c r="AEL43" s="113"/>
      <c r="AEM43" s="113"/>
      <c r="AEN43" s="113"/>
      <c r="AEO43" s="113"/>
      <c r="AEP43" s="113"/>
      <c r="AEQ43" s="113"/>
      <c r="AER43" s="113"/>
      <c r="AES43" s="113"/>
      <c r="AET43" s="113"/>
      <c r="AEU43" s="113"/>
      <c r="AEV43" s="113"/>
      <c r="AEW43" s="113"/>
      <c r="AEX43" s="113"/>
      <c r="AEY43" s="113"/>
      <c r="AEZ43" s="113"/>
      <c r="AFA43" s="113"/>
      <c r="AFB43" s="113"/>
      <c r="AFC43" s="113"/>
      <c r="AFD43" s="113"/>
      <c r="AFE43" s="113"/>
      <c r="AFF43" s="113"/>
      <c r="AFG43" s="113"/>
      <c r="AFH43" s="113"/>
      <c r="AFI43" s="113"/>
      <c r="AFJ43" s="113"/>
      <c r="AFK43" s="113"/>
      <c r="AFL43" s="113"/>
      <c r="AFM43" s="113"/>
      <c r="AFN43" s="113"/>
      <c r="AFO43" s="113"/>
      <c r="AFP43" s="113"/>
      <c r="AFQ43" s="113"/>
      <c r="AFR43" s="113"/>
      <c r="AFS43" s="113"/>
      <c r="AFT43" s="113"/>
      <c r="AFU43" s="113"/>
      <c r="AFV43" s="113"/>
      <c r="AFW43" s="113"/>
      <c r="AFX43" s="113"/>
      <c r="AFY43" s="113"/>
      <c r="AFZ43" s="113"/>
      <c r="AGA43" s="113"/>
      <c r="AGB43" s="113"/>
      <c r="AGC43" s="113"/>
      <c r="AGD43" s="113"/>
      <c r="AGE43" s="113"/>
      <c r="AGF43" s="113"/>
      <c r="AGG43" s="113"/>
      <c r="AGH43" s="113"/>
      <c r="AGI43" s="113"/>
      <c r="AGJ43" s="113"/>
      <c r="AGK43" s="113"/>
      <c r="AGL43" s="113"/>
      <c r="AGM43" s="113"/>
      <c r="AGN43" s="113"/>
      <c r="AGO43" s="113"/>
      <c r="AGP43" s="113"/>
      <c r="AGQ43" s="113"/>
      <c r="AGR43" s="113"/>
      <c r="AGS43" s="113"/>
      <c r="AGT43" s="113"/>
      <c r="AGU43" s="113"/>
      <c r="AGV43" s="113"/>
      <c r="AGW43" s="113"/>
      <c r="AGX43" s="113"/>
      <c r="AGY43" s="113"/>
      <c r="AGZ43" s="113"/>
      <c r="AHA43" s="113"/>
      <c r="AHB43" s="113"/>
      <c r="AHC43" s="113"/>
      <c r="AHD43" s="113"/>
      <c r="AHE43" s="113"/>
      <c r="AHF43" s="113"/>
      <c r="AHG43" s="113"/>
      <c r="AHH43" s="113"/>
      <c r="AHI43" s="113"/>
      <c r="AHJ43" s="113"/>
      <c r="AHK43" s="113"/>
      <c r="AHL43" s="113"/>
      <c r="AHM43" s="113"/>
      <c r="AHN43" s="113"/>
      <c r="AHO43" s="113"/>
      <c r="AHP43" s="113"/>
      <c r="AHQ43" s="113"/>
      <c r="AHR43" s="113"/>
      <c r="AHS43" s="113"/>
      <c r="AHT43" s="113"/>
      <c r="AHU43" s="113"/>
      <c r="AHV43" s="113"/>
      <c r="AHW43" s="113"/>
      <c r="AHX43" s="113"/>
      <c r="AHY43" s="113"/>
      <c r="AHZ43" s="113"/>
      <c r="AIA43" s="113"/>
      <c r="AIB43" s="113"/>
      <c r="AIC43" s="113"/>
      <c r="AID43" s="113"/>
      <c r="AIE43" s="113"/>
      <c r="AIF43" s="113"/>
      <c r="AIG43" s="113"/>
      <c r="AIH43" s="113"/>
      <c r="AII43" s="113"/>
      <c r="AIJ43" s="113"/>
      <c r="AIK43" s="113"/>
      <c r="AIL43" s="113"/>
      <c r="AIM43" s="113"/>
      <c r="AIN43" s="113"/>
      <c r="AIO43" s="113"/>
      <c r="AIP43" s="113"/>
      <c r="AIQ43" s="113"/>
      <c r="AIR43" s="113"/>
      <c r="AIS43" s="113"/>
      <c r="AIT43" s="113"/>
      <c r="AIU43" s="113"/>
      <c r="AIV43" s="113"/>
      <c r="AIW43" s="113"/>
      <c r="AIX43" s="113"/>
      <c r="AIY43" s="113"/>
      <c r="AIZ43" s="113"/>
      <c r="AJA43" s="113"/>
      <c r="AJB43" s="113"/>
      <c r="AJC43" s="113"/>
      <c r="AJD43" s="113"/>
      <c r="AJE43" s="113"/>
      <c r="AJF43" s="113"/>
      <c r="AJG43" s="113"/>
      <c r="AJH43" s="113"/>
      <c r="AJI43" s="113"/>
      <c r="AJJ43" s="113"/>
      <c r="AJK43" s="113"/>
      <c r="AJL43" s="113"/>
      <c r="AJM43" s="113"/>
      <c r="AJN43" s="113"/>
      <c r="AJO43" s="113"/>
      <c r="AJP43" s="113"/>
      <c r="AJQ43" s="113"/>
      <c r="AJR43" s="113"/>
      <c r="AJS43" s="113"/>
      <c r="AJT43" s="113"/>
      <c r="AJU43" s="113"/>
      <c r="AJV43" s="113"/>
      <c r="AJW43" s="113"/>
      <c r="AJX43" s="113"/>
      <c r="AJY43" s="113"/>
      <c r="AJZ43" s="113"/>
      <c r="AKA43" s="113"/>
      <c r="AKB43" s="113"/>
      <c r="AKC43" s="113"/>
      <c r="AKD43" s="113"/>
      <c r="AKE43" s="113"/>
      <c r="AKF43" s="113"/>
      <c r="AKG43" s="113"/>
      <c r="AKH43" s="113"/>
      <c r="AKI43" s="113"/>
      <c r="AKJ43" s="113"/>
      <c r="AKK43" s="113"/>
      <c r="AKL43" s="113"/>
      <c r="AKM43" s="113"/>
      <c r="AKN43" s="113"/>
      <c r="AKO43" s="113"/>
      <c r="AKP43" s="113"/>
      <c r="AKQ43" s="113"/>
      <c r="AKR43" s="113"/>
      <c r="AKS43" s="113"/>
      <c r="AKT43" s="113"/>
      <c r="AKU43" s="113"/>
      <c r="AKV43" s="113"/>
      <c r="AKW43" s="113"/>
      <c r="AKX43" s="113"/>
      <c r="AKY43" s="113"/>
      <c r="AKZ43" s="113"/>
      <c r="ALA43" s="113"/>
      <c r="ALB43" s="113"/>
      <c r="ALC43" s="113"/>
      <c r="ALD43" s="113"/>
      <c r="ALE43" s="113"/>
      <c r="ALF43" s="113"/>
      <c r="ALG43" s="113"/>
      <c r="ALH43" s="113"/>
      <c r="ALI43" s="113"/>
      <c r="ALJ43" s="113"/>
      <c r="ALK43" s="113"/>
      <c r="ALL43" s="113"/>
      <c r="ALM43" s="113"/>
      <c r="ALN43" s="113"/>
      <c r="ALO43" s="113"/>
      <c r="ALP43" s="113"/>
      <c r="ALQ43" s="113"/>
      <c r="ALR43" s="113"/>
      <c r="ALS43" s="113"/>
      <c r="ALT43" s="113"/>
      <c r="ALU43" s="113"/>
      <c r="ALV43" s="113"/>
      <c r="ALW43" s="113"/>
      <c r="ALX43" s="113"/>
      <c r="ALY43" s="113"/>
      <c r="ALZ43" s="113"/>
      <c r="AMA43" s="113"/>
      <c r="AMB43" s="113"/>
      <c r="AMC43" s="113"/>
      <c r="AMD43" s="113"/>
      <c r="AME43" s="113"/>
      <c r="AMF43" s="113"/>
      <c r="AMG43" s="113"/>
      <c r="AMH43" s="113"/>
      <c r="AMI43" s="113"/>
      <c r="AMJ43" s="113"/>
      <c r="AMK43" s="113"/>
      <c r="AML43" s="113"/>
      <c r="AMM43" s="113"/>
      <c r="AMN43" s="113"/>
      <c r="AMO43" s="113"/>
      <c r="AMP43" s="113"/>
      <c r="AMQ43" s="113"/>
      <c r="AMR43" s="113"/>
      <c r="AMS43" s="113"/>
      <c r="AMT43" s="113"/>
      <c r="AMU43" s="113"/>
      <c r="AMV43" s="113"/>
      <c r="AMW43" s="113"/>
      <c r="AMX43" s="113"/>
      <c r="AMY43" s="113"/>
      <c r="AMZ43" s="113"/>
      <c r="ANA43" s="113"/>
      <c r="ANB43" s="113"/>
      <c r="ANC43" s="113"/>
      <c r="AND43" s="113"/>
      <c r="ANE43" s="113"/>
      <c r="ANF43" s="113"/>
      <c r="ANG43" s="113"/>
      <c r="ANH43" s="113"/>
      <c r="ANI43" s="113"/>
      <c r="ANJ43" s="113"/>
      <c r="ANK43" s="113"/>
      <c r="ANL43" s="113"/>
      <c r="ANM43" s="113"/>
      <c r="ANN43" s="113"/>
      <c r="ANO43" s="113"/>
      <c r="ANP43" s="113"/>
      <c r="ANQ43" s="113"/>
      <c r="ANR43" s="113"/>
      <c r="ANS43" s="113"/>
      <c r="ANT43" s="113"/>
      <c r="ANU43" s="113"/>
      <c r="ANV43" s="113"/>
      <c r="ANW43" s="113"/>
      <c r="ANX43" s="113"/>
      <c r="ANY43" s="113"/>
      <c r="ANZ43" s="113"/>
      <c r="AOA43" s="113"/>
      <c r="AOB43" s="113"/>
      <c r="AOC43" s="113"/>
      <c r="AOD43" s="113"/>
      <c r="AOE43" s="113"/>
      <c r="AOF43" s="113"/>
      <c r="AOG43" s="113"/>
      <c r="AOH43" s="113"/>
      <c r="AOI43" s="113"/>
      <c r="AOJ43" s="113"/>
      <c r="AOK43" s="113"/>
      <c r="AOL43" s="113"/>
      <c r="AOM43" s="113"/>
      <c r="AON43" s="113"/>
      <c r="AOO43" s="113"/>
      <c r="AOP43" s="113"/>
      <c r="AOQ43" s="113"/>
      <c r="AOR43" s="113"/>
      <c r="AOS43" s="113"/>
      <c r="AOT43" s="113"/>
      <c r="AOU43" s="113"/>
      <c r="AOV43" s="113"/>
      <c r="AOW43" s="113"/>
      <c r="AOX43" s="113"/>
      <c r="AOY43" s="113"/>
      <c r="AOZ43" s="113"/>
      <c r="APA43" s="113"/>
      <c r="APB43" s="113"/>
      <c r="APC43" s="113"/>
      <c r="APD43" s="113"/>
      <c r="APE43" s="113"/>
      <c r="APF43" s="113"/>
      <c r="APG43" s="113"/>
      <c r="APH43" s="113"/>
      <c r="API43" s="113"/>
      <c r="APJ43" s="113"/>
      <c r="APK43" s="113"/>
      <c r="APL43" s="113"/>
      <c r="APM43" s="113"/>
      <c r="APN43" s="113"/>
      <c r="APO43" s="113"/>
      <c r="APP43" s="113"/>
      <c r="APQ43" s="113"/>
      <c r="APR43" s="113"/>
      <c r="APS43" s="113"/>
      <c r="APT43" s="113"/>
      <c r="APU43" s="113"/>
      <c r="APV43" s="113"/>
      <c r="APW43" s="113"/>
      <c r="APX43" s="113"/>
      <c r="APY43" s="113"/>
      <c r="APZ43" s="113"/>
      <c r="AQA43" s="113"/>
      <c r="AQB43" s="113"/>
      <c r="AQC43" s="113"/>
      <c r="AQD43" s="113"/>
      <c r="AQE43" s="113"/>
      <c r="AQF43" s="113"/>
      <c r="AQG43" s="113"/>
      <c r="AQH43" s="113"/>
      <c r="AQI43" s="113"/>
      <c r="AQJ43" s="113"/>
      <c r="AQK43" s="113"/>
      <c r="AQL43" s="113"/>
      <c r="AQM43" s="113"/>
      <c r="AQN43" s="113"/>
      <c r="AQO43" s="113"/>
      <c r="AQP43" s="113"/>
      <c r="AQQ43" s="113"/>
      <c r="AQR43" s="113"/>
      <c r="AQS43" s="113"/>
      <c r="AQT43" s="113"/>
      <c r="AQU43" s="113"/>
      <c r="AQV43" s="113"/>
      <c r="AQW43" s="113"/>
      <c r="AQX43" s="113"/>
      <c r="AQY43" s="113"/>
      <c r="AQZ43" s="113"/>
      <c r="ARA43" s="113"/>
      <c r="ARB43" s="113"/>
      <c r="ARC43" s="113"/>
      <c r="ARD43" s="113"/>
      <c r="ARE43" s="113"/>
      <c r="ARF43" s="113"/>
      <c r="ARG43" s="113"/>
      <c r="ARH43" s="113"/>
      <c r="ARI43" s="113"/>
      <c r="ARJ43" s="113"/>
      <c r="ARK43" s="113"/>
      <c r="ARL43" s="113"/>
      <c r="ARM43" s="113"/>
      <c r="ARN43" s="113"/>
      <c r="ARO43" s="113"/>
      <c r="ARP43" s="113"/>
      <c r="ARQ43" s="113"/>
      <c r="ARR43" s="113"/>
      <c r="ARS43" s="113"/>
      <c r="ART43" s="113"/>
      <c r="ARU43" s="113"/>
      <c r="ARV43" s="113"/>
      <c r="ARW43" s="113"/>
      <c r="ARX43" s="113"/>
      <c r="ARY43" s="113"/>
      <c r="ARZ43" s="113"/>
      <c r="ASA43" s="113"/>
      <c r="ASB43" s="113"/>
      <c r="ASC43" s="113"/>
      <c r="ASD43" s="113"/>
      <c r="ASE43" s="113"/>
      <c r="ASF43" s="113"/>
      <c r="ASG43" s="113"/>
      <c r="ASH43" s="113"/>
      <c r="ASI43" s="113"/>
      <c r="ASJ43" s="113"/>
      <c r="ASK43" s="113"/>
      <c r="ASL43" s="113"/>
      <c r="ASM43" s="113"/>
      <c r="ASN43" s="113"/>
      <c r="ASO43" s="113"/>
      <c r="ASP43" s="113"/>
      <c r="ASQ43" s="113"/>
      <c r="ASR43" s="113"/>
      <c r="ASS43" s="113"/>
      <c r="AST43" s="113"/>
      <c r="ASU43" s="113"/>
      <c r="ASV43" s="113"/>
      <c r="ASW43" s="113"/>
      <c r="ASX43" s="113"/>
      <c r="ASY43" s="113"/>
      <c r="ASZ43" s="113"/>
      <c r="ATA43" s="113"/>
      <c r="ATB43" s="113"/>
      <c r="ATC43" s="113"/>
      <c r="ATD43" s="113"/>
      <c r="ATE43" s="113"/>
      <c r="ATF43" s="113"/>
      <c r="ATG43" s="113"/>
      <c r="ATH43" s="113"/>
      <c r="ATI43" s="113"/>
      <c r="ATJ43" s="113"/>
      <c r="ATK43" s="113"/>
      <c r="ATL43" s="113"/>
      <c r="ATM43" s="113"/>
      <c r="ATN43" s="113"/>
      <c r="ATO43" s="113"/>
      <c r="ATP43" s="113"/>
      <c r="ATQ43" s="113"/>
      <c r="ATR43" s="113"/>
      <c r="ATS43" s="113"/>
      <c r="ATT43" s="113"/>
      <c r="ATU43" s="113"/>
      <c r="ATV43" s="113"/>
      <c r="ATW43" s="113"/>
      <c r="ATX43" s="113"/>
      <c r="ATY43" s="113"/>
      <c r="ATZ43" s="113"/>
      <c r="AUA43" s="113"/>
      <c r="AUB43" s="113"/>
      <c r="AUC43" s="113"/>
      <c r="AUD43" s="113"/>
      <c r="AUE43" s="113"/>
      <c r="AUF43" s="113"/>
      <c r="AUG43" s="113"/>
      <c r="AUH43" s="113"/>
      <c r="AUI43" s="113"/>
      <c r="AUJ43" s="113"/>
      <c r="AUK43" s="113"/>
      <c r="AUL43" s="113"/>
      <c r="AUM43" s="113"/>
      <c r="AUN43" s="113"/>
      <c r="AUO43" s="113"/>
      <c r="AUP43" s="113"/>
      <c r="AUQ43" s="113"/>
      <c r="AUR43" s="113"/>
      <c r="AUS43" s="113"/>
      <c r="AUT43" s="113"/>
      <c r="AUU43" s="113"/>
      <c r="AUV43" s="113"/>
      <c r="AUW43" s="113"/>
      <c r="AUX43" s="113"/>
      <c r="AUY43" s="113"/>
      <c r="AUZ43" s="113"/>
      <c r="AVA43" s="113"/>
      <c r="AVB43" s="113"/>
      <c r="AVC43" s="113"/>
      <c r="AVD43" s="113"/>
      <c r="AVE43" s="113"/>
      <c r="AVF43" s="113"/>
      <c r="AVG43" s="113"/>
      <c r="AVH43" s="113"/>
      <c r="AVI43" s="113"/>
      <c r="AVJ43" s="113"/>
      <c r="AVK43" s="113"/>
      <c r="AVL43" s="113"/>
      <c r="AVM43" s="113"/>
      <c r="AVN43" s="113"/>
      <c r="AVO43" s="113"/>
      <c r="AVP43" s="113"/>
      <c r="AVQ43" s="113"/>
      <c r="AVR43" s="113"/>
      <c r="AVS43" s="113"/>
      <c r="AVT43" s="113"/>
      <c r="AVU43" s="113"/>
      <c r="AVV43" s="113"/>
      <c r="AVW43" s="113"/>
      <c r="AVX43" s="113"/>
      <c r="AVY43" s="113"/>
      <c r="AVZ43" s="113"/>
      <c r="AWA43" s="113"/>
      <c r="AWB43" s="113"/>
      <c r="AWC43" s="113"/>
      <c r="AWD43" s="113"/>
      <c r="AWE43" s="113"/>
      <c r="AWF43" s="113"/>
      <c r="AWG43" s="113"/>
      <c r="AWH43" s="113"/>
      <c r="AWI43" s="113"/>
      <c r="AWJ43" s="113"/>
      <c r="AWK43" s="113"/>
      <c r="AWL43" s="113"/>
      <c r="AWM43" s="113"/>
      <c r="AWN43" s="113"/>
      <c r="AWO43" s="113"/>
      <c r="AWP43" s="113"/>
      <c r="AWQ43" s="113"/>
      <c r="AWR43" s="113"/>
      <c r="AWS43" s="113"/>
      <c r="AWT43" s="113"/>
      <c r="AWU43" s="113"/>
      <c r="AWV43" s="113"/>
      <c r="AWW43" s="113"/>
      <c r="AWX43" s="113"/>
      <c r="AWY43" s="113"/>
      <c r="AWZ43" s="113"/>
      <c r="AXA43" s="113"/>
      <c r="AXB43" s="113"/>
      <c r="AXC43" s="113"/>
      <c r="AXD43" s="113"/>
      <c r="AXE43" s="113"/>
      <c r="AXF43" s="113"/>
      <c r="AXG43" s="113"/>
      <c r="AXH43" s="113"/>
      <c r="AXI43" s="113"/>
      <c r="AXJ43" s="113"/>
      <c r="AXK43" s="113"/>
      <c r="AXL43" s="113"/>
      <c r="AXM43" s="113"/>
      <c r="AXN43" s="113"/>
      <c r="AXO43" s="113"/>
      <c r="AXP43" s="113"/>
      <c r="AXQ43" s="113"/>
      <c r="AXR43" s="113"/>
      <c r="AXS43" s="113"/>
      <c r="AXT43" s="113"/>
      <c r="AXU43" s="113"/>
      <c r="AXV43" s="113"/>
      <c r="AXW43" s="113"/>
      <c r="AXX43" s="113"/>
      <c r="AXY43" s="113"/>
      <c r="AXZ43" s="113"/>
      <c r="AYA43" s="113"/>
      <c r="AYB43" s="113"/>
      <c r="AYC43" s="113"/>
      <c r="AYD43" s="113"/>
      <c r="AYE43" s="113"/>
      <c r="AYF43" s="113"/>
      <c r="AYG43" s="113"/>
      <c r="AYH43" s="113"/>
      <c r="AYI43" s="113"/>
      <c r="AYJ43" s="113"/>
      <c r="AYK43" s="113"/>
      <c r="AYL43" s="113"/>
      <c r="AYM43" s="113"/>
      <c r="AYN43" s="113"/>
      <c r="AYO43" s="113"/>
      <c r="AYP43" s="113"/>
      <c r="AYQ43" s="113"/>
      <c r="AYR43" s="113"/>
      <c r="AYS43" s="113"/>
      <c r="AYT43" s="113"/>
      <c r="AYU43" s="113"/>
      <c r="AYV43" s="113"/>
      <c r="AYW43" s="113"/>
      <c r="AYX43" s="113"/>
      <c r="AYY43" s="113"/>
      <c r="AYZ43" s="113"/>
      <c r="AZA43" s="113"/>
      <c r="AZB43" s="113"/>
      <c r="AZC43" s="113"/>
      <c r="AZD43" s="113"/>
      <c r="AZE43" s="113"/>
      <c r="AZF43" s="113"/>
      <c r="AZG43" s="113"/>
      <c r="AZH43" s="113"/>
      <c r="AZI43" s="113"/>
      <c r="AZJ43" s="113"/>
      <c r="AZK43" s="113"/>
      <c r="AZL43" s="113"/>
      <c r="AZM43" s="113"/>
      <c r="AZN43" s="113"/>
      <c r="AZO43" s="113"/>
      <c r="AZP43" s="113"/>
      <c r="AZQ43" s="113"/>
      <c r="AZR43" s="113"/>
      <c r="AZS43" s="113"/>
      <c r="AZT43" s="113"/>
      <c r="AZU43" s="113"/>
      <c r="AZV43" s="113"/>
      <c r="AZW43" s="113"/>
      <c r="AZX43" s="113"/>
      <c r="AZY43" s="113"/>
      <c r="AZZ43" s="113"/>
      <c r="BAA43" s="113"/>
      <c r="BAB43" s="113"/>
      <c r="BAC43" s="113"/>
      <c r="BAD43" s="113"/>
      <c r="BAE43" s="113"/>
      <c r="BAF43" s="113"/>
      <c r="BAG43" s="113"/>
      <c r="BAH43" s="113"/>
      <c r="BAI43" s="113"/>
      <c r="BAJ43" s="113"/>
      <c r="BAK43" s="113"/>
      <c r="BAL43" s="113"/>
      <c r="BAM43" s="113"/>
      <c r="BAN43" s="113"/>
      <c r="BAO43" s="113"/>
      <c r="BAP43" s="113"/>
      <c r="BAQ43" s="113"/>
      <c r="BAR43" s="113"/>
      <c r="BAS43" s="113"/>
      <c r="BAT43" s="113"/>
      <c r="BAU43" s="113"/>
      <c r="BAV43" s="113"/>
      <c r="BAW43" s="113"/>
      <c r="BAX43" s="113"/>
      <c r="BAY43" s="113"/>
      <c r="BAZ43" s="113"/>
      <c r="BBA43" s="113"/>
      <c r="BBB43" s="113"/>
      <c r="BBC43" s="113"/>
      <c r="BBD43" s="113"/>
      <c r="BBE43" s="113"/>
      <c r="BBF43" s="113"/>
      <c r="BBG43" s="113"/>
      <c r="BBH43" s="113"/>
      <c r="BBI43" s="113"/>
      <c r="BBJ43" s="113"/>
      <c r="BBK43" s="113"/>
      <c r="BBL43" s="113"/>
      <c r="BBM43" s="113"/>
      <c r="BBN43" s="113"/>
      <c r="BBO43" s="113"/>
      <c r="BBP43" s="113"/>
      <c r="BBQ43" s="113"/>
      <c r="BBR43" s="113"/>
      <c r="BBS43" s="113"/>
      <c r="BBT43" s="113"/>
      <c r="BBU43" s="113"/>
      <c r="BBV43" s="113"/>
      <c r="BBW43" s="113"/>
      <c r="BBX43" s="113"/>
      <c r="BBY43" s="113"/>
      <c r="BBZ43" s="113"/>
      <c r="BCA43" s="113"/>
      <c r="BCB43" s="113"/>
      <c r="BCC43" s="113"/>
      <c r="BCD43" s="113"/>
      <c r="BCE43" s="113"/>
      <c r="BCF43" s="113"/>
      <c r="BCG43" s="113"/>
      <c r="BCH43" s="113"/>
      <c r="BCI43" s="113"/>
      <c r="BCJ43" s="113"/>
      <c r="BCK43" s="113"/>
      <c r="BCL43" s="113"/>
      <c r="BCM43" s="113"/>
      <c r="BCN43" s="113"/>
      <c r="BCO43" s="113"/>
      <c r="BCP43" s="113"/>
      <c r="BCQ43" s="113"/>
      <c r="BCR43" s="113"/>
      <c r="BCS43" s="113"/>
      <c r="BCT43" s="113"/>
      <c r="BCU43" s="113"/>
      <c r="BCV43" s="113"/>
      <c r="BCW43" s="113"/>
      <c r="BCX43" s="113"/>
      <c r="BCY43" s="113"/>
      <c r="BCZ43" s="113"/>
      <c r="BDA43" s="113"/>
      <c r="BDB43" s="113"/>
      <c r="BDC43" s="113"/>
      <c r="BDD43" s="113"/>
      <c r="BDE43" s="113"/>
      <c r="BDF43" s="113"/>
      <c r="BDG43" s="113"/>
      <c r="BDH43" s="113"/>
      <c r="BDI43" s="113"/>
      <c r="BDJ43" s="113"/>
      <c r="BDK43" s="113"/>
      <c r="BDL43" s="113"/>
      <c r="BDM43" s="113"/>
      <c r="BDN43" s="113"/>
      <c r="BDO43" s="113"/>
      <c r="BDP43" s="113"/>
      <c r="BDQ43" s="113"/>
      <c r="BDR43" s="113"/>
      <c r="BDS43" s="113"/>
      <c r="BDT43" s="113"/>
      <c r="BDU43" s="113"/>
      <c r="BDV43" s="113"/>
      <c r="BDW43" s="113"/>
      <c r="BDX43" s="113"/>
      <c r="BDY43" s="113"/>
      <c r="BDZ43" s="113"/>
      <c r="BEA43" s="113"/>
      <c r="BEB43" s="113"/>
      <c r="BEC43" s="113"/>
      <c r="BED43" s="113"/>
      <c r="BEE43" s="113"/>
      <c r="BEF43" s="113"/>
      <c r="BEG43" s="113"/>
      <c r="BEH43" s="113"/>
      <c r="BEI43" s="113"/>
      <c r="BEJ43" s="113"/>
      <c r="BEK43" s="113"/>
      <c r="BEL43" s="113"/>
      <c r="BEM43" s="113"/>
      <c r="BEN43" s="113"/>
      <c r="BEO43" s="113"/>
      <c r="BEP43" s="113"/>
      <c r="BEQ43" s="113"/>
      <c r="BER43" s="113"/>
      <c r="BES43" s="113"/>
      <c r="BET43" s="113"/>
      <c r="BEU43" s="113"/>
      <c r="BEV43" s="113"/>
      <c r="BEW43" s="113"/>
      <c r="BEX43" s="113"/>
      <c r="BEY43" s="113"/>
      <c r="BEZ43" s="113"/>
      <c r="BFA43" s="113"/>
      <c r="BFB43" s="113"/>
      <c r="BFC43" s="113"/>
      <c r="BFD43" s="113"/>
      <c r="BFE43" s="113"/>
      <c r="BFF43" s="113"/>
      <c r="BFG43" s="113"/>
      <c r="BFH43" s="113"/>
      <c r="BFI43" s="113"/>
      <c r="BFJ43" s="113"/>
      <c r="BFK43" s="113"/>
      <c r="BFL43" s="113"/>
      <c r="BFM43" s="113"/>
      <c r="BFN43" s="113"/>
      <c r="BFO43" s="113"/>
      <c r="BFP43" s="113"/>
      <c r="BFQ43" s="113"/>
      <c r="BFR43" s="113"/>
      <c r="BFS43" s="113"/>
      <c r="BFT43" s="113"/>
      <c r="BFU43" s="113"/>
      <c r="BFV43" s="113"/>
      <c r="BFW43" s="113"/>
      <c r="BFX43" s="113"/>
      <c r="BFY43" s="113"/>
      <c r="BFZ43" s="113"/>
      <c r="BGA43" s="113"/>
      <c r="BGB43" s="113"/>
      <c r="BGC43" s="113"/>
      <c r="BGD43" s="113"/>
      <c r="BGE43" s="113"/>
      <c r="BGF43" s="113"/>
      <c r="BGG43" s="113"/>
      <c r="BGH43" s="113"/>
      <c r="BGI43" s="113"/>
      <c r="BGJ43" s="113"/>
      <c r="BGK43" s="113"/>
      <c r="BGL43" s="113"/>
      <c r="BGM43" s="113"/>
      <c r="BGN43" s="113"/>
      <c r="BGO43" s="113"/>
      <c r="BGP43" s="113"/>
      <c r="BGQ43" s="113"/>
      <c r="BGR43" s="113"/>
      <c r="BGS43" s="113"/>
      <c r="BGT43" s="113"/>
      <c r="BGU43" s="113"/>
      <c r="BGV43" s="113"/>
      <c r="BGW43" s="113"/>
      <c r="BGX43" s="113"/>
      <c r="BGY43" s="113"/>
      <c r="BGZ43" s="113"/>
      <c r="BHA43" s="113"/>
      <c r="BHB43" s="113"/>
      <c r="BHC43" s="113"/>
      <c r="BHD43" s="113"/>
      <c r="BHE43" s="113"/>
      <c r="BHF43" s="113"/>
      <c r="BHG43" s="113"/>
      <c r="BHH43" s="113"/>
      <c r="BHI43" s="113"/>
      <c r="BHJ43" s="113"/>
      <c r="BHK43" s="113"/>
      <c r="BHL43" s="113"/>
      <c r="BHM43" s="113"/>
      <c r="BHN43" s="113"/>
      <c r="BHO43" s="113"/>
      <c r="BHP43" s="113"/>
      <c r="BHQ43" s="113"/>
      <c r="BHR43" s="113"/>
      <c r="BHS43" s="113"/>
      <c r="BHT43" s="113"/>
      <c r="BHU43" s="113"/>
      <c r="BHV43" s="113"/>
      <c r="BHW43" s="113"/>
      <c r="BHX43" s="113"/>
      <c r="BHY43" s="113"/>
      <c r="BHZ43" s="113"/>
      <c r="BIA43" s="113"/>
      <c r="BIB43" s="113"/>
      <c r="BIC43" s="113"/>
      <c r="BID43" s="113"/>
      <c r="BIE43" s="113"/>
      <c r="BIF43" s="113"/>
      <c r="BIG43" s="113"/>
      <c r="BIH43" s="113"/>
      <c r="BII43" s="113"/>
      <c r="BIJ43" s="113"/>
      <c r="BIK43" s="113"/>
      <c r="BIL43" s="113"/>
      <c r="BIM43" s="113"/>
      <c r="BIN43" s="113"/>
      <c r="BIO43" s="113"/>
      <c r="BIP43" s="113"/>
      <c r="BIQ43" s="113"/>
      <c r="BIR43" s="113"/>
      <c r="BIS43" s="113"/>
      <c r="BIT43" s="113"/>
      <c r="BIU43" s="113"/>
      <c r="BIV43" s="113"/>
      <c r="BIW43" s="113"/>
      <c r="BIX43" s="113"/>
      <c r="BIY43" s="113"/>
      <c r="BIZ43" s="113"/>
      <c r="BJA43" s="113"/>
      <c r="BJB43" s="113"/>
      <c r="BJC43" s="113"/>
      <c r="BJD43" s="113"/>
      <c r="BJE43" s="113"/>
      <c r="BJF43" s="113"/>
      <c r="BJG43" s="113"/>
      <c r="BJH43" s="113"/>
      <c r="BJI43" s="113"/>
      <c r="BJJ43" s="113"/>
      <c r="BJK43" s="113"/>
      <c r="BJL43" s="113"/>
      <c r="BJM43" s="113"/>
      <c r="BJN43" s="113"/>
      <c r="BJO43" s="113"/>
      <c r="BJP43" s="113"/>
      <c r="BJQ43" s="113"/>
      <c r="BJR43" s="113"/>
      <c r="BJS43" s="113"/>
      <c r="BJT43" s="113"/>
      <c r="BJU43" s="113"/>
      <c r="BJV43" s="113"/>
      <c r="BJW43" s="113"/>
      <c r="BJX43" s="113"/>
      <c r="BJY43" s="113"/>
      <c r="BJZ43" s="113"/>
      <c r="BKA43" s="113"/>
      <c r="BKB43" s="113"/>
      <c r="BKC43" s="113"/>
      <c r="BKD43" s="113"/>
      <c r="BKE43" s="113"/>
      <c r="BKF43" s="113"/>
      <c r="BKG43" s="113"/>
      <c r="BKH43" s="113"/>
      <c r="BKI43" s="113"/>
      <c r="BKJ43" s="113"/>
      <c r="BKK43" s="113"/>
      <c r="BKL43" s="113"/>
      <c r="BKM43" s="113"/>
      <c r="BKN43" s="113"/>
      <c r="BKO43" s="113"/>
      <c r="BKP43" s="113"/>
      <c r="BKQ43" s="113"/>
      <c r="BKR43" s="113"/>
      <c r="BKS43" s="113"/>
      <c r="BKT43" s="113"/>
      <c r="BKU43" s="113"/>
      <c r="BKV43" s="113"/>
      <c r="BKW43" s="113"/>
      <c r="BKX43" s="113"/>
      <c r="BKY43" s="113"/>
      <c r="BKZ43" s="113"/>
      <c r="BLA43" s="113"/>
      <c r="BLB43" s="113"/>
      <c r="BLC43" s="113"/>
      <c r="BLD43" s="113"/>
      <c r="BLE43" s="113"/>
      <c r="BLF43" s="113"/>
      <c r="BLG43" s="113"/>
      <c r="BLH43" s="113"/>
      <c r="BLI43" s="113"/>
      <c r="BLJ43" s="113"/>
      <c r="BLK43" s="113"/>
      <c r="BLL43" s="113"/>
      <c r="BLM43" s="113"/>
      <c r="BLN43" s="113"/>
      <c r="BLO43" s="113"/>
      <c r="BLP43" s="114"/>
    </row>
    <row r="44" spans="1:1680" s="115" customFormat="1" ht="22.5" customHeight="1">
      <c r="A44" s="391"/>
      <c r="B44" s="382"/>
      <c r="C44" s="385"/>
      <c r="D44" s="112" t="s">
        <v>43</v>
      </c>
      <c r="E44" s="117">
        <v>60</v>
      </c>
      <c r="F44" s="118">
        <v>23.2</v>
      </c>
      <c r="G44" s="108">
        <f t="shared" si="10"/>
        <v>38.666666666666664</v>
      </c>
      <c r="H44" s="394"/>
      <c r="I44" s="388"/>
      <c r="J44" s="376"/>
      <c r="K44" s="373"/>
      <c r="L44" s="376"/>
      <c r="M44" s="378"/>
      <c r="N44" s="378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  <c r="IW44" s="113"/>
      <c r="IX44" s="113"/>
      <c r="IY44" s="113"/>
      <c r="IZ44" s="113"/>
      <c r="JA44" s="113"/>
      <c r="JB44" s="113"/>
      <c r="JC44" s="113"/>
      <c r="JD44" s="113"/>
      <c r="JE44" s="113"/>
      <c r="JF44" s="113"/>
      <c r="JG44" s="113"/>
      <c r="JH44" s="113"/>
      <c r="JI44" s="113"/>
      <c r="JJ44" s="113"/>
      <c r="JK44" s="113"/>
      <c r="JL44" s="113"/>
      <c r="JM44" s="113"/>
      <c r="JN44" s="113"/>
      <c r="JO44" s="113"/>
      <c r="JP44" s="113"/>
      <c r="JQ44" s="113"/>
      <c r="JR44" s="113"/>
      <c r="JS44" s="113"/>
      <c r="JT44" s="113"/>
      <c r="JU44" s="113"/>
      <c r="JV44" s="113"/>
      <c r="JW44" s="113"/>
      <c r="JX44" s="113"/>
      <c r="JY44" s="113"/>
      <c r="JZ44" s="113"/>
      <c r="KA44" s="113"/>
      <c r="KB44" s="113"/>
      <c r="KC44" s="113"/>
      <c r="KD44" s="113"/>
      <c r="KE44" s="113"/>
      <c r="KF44" s="113"/>
      <c r="KG44" s="113"/>
      <c r="KH44" s="113"/>
      <c r="KI44" s="113"/>
      <c r="KJ44" s="113"/>
      <c r="KK44" s="113"/>
      <c r="KL44" s="113"/>
      <c r="KM44" s="113"/>
      <c r="KN44" s="113"/>
      <c r="KO44" s="113"/>
      <c r="KP44" s="113"/>
      <c r="KQ44" s="113"/>
      <c r="KR44" s="113"/>
      <c r="KS44" s="113"/>
      <c r="KT44" s="113"/>
      <c r="KU44" s="113"/>
      <c r="KV44" s="113"/>
      <c r="KW44" s="113"/>
      <c r="KX44" s="113"/>
      <c r="KY44" s="113"/>
      <c r="KZ44" s="113"/>
      <c r="LA44" s="113"/>
      <c r="LB44" s="113"/>
      <c r="LC44" s="113"/>
      <c r="LD44" s="113"/>
      <c r="LE44" s="113"/>
      <c r="LF44" s="113"/>
      <c r="LG44" s="113"/>
      <c r="LH44" s="113"/>
      <c r="LI44" s="113"/>
      <c r="LJ44" s="113"/>
      <c r="LK44" s="113"/>
      <c r="LL44" s="113"/>
      <c r="LM44" s="113"/>
      <c r="LN44" s="113"/>
      <c r="LO44" s="113"/>
      <c r="LP44" s="113"/>
      <c r="LQ44" s="113"/>
      <c r="LR44" s="113"/>
      <c r="LS44" s="113"/>
      <c r="LT44" s="113"/>
      <c r="LU44" s="113"/>
      <c r="LV44" s="113"/>
      <c r="LW44" s="113"/>
      <c r="LX44" s="113"/>
      <c r="LY44" s="113"/>
      <c r="LZ44" s="113"/>
      <c r="MA44" s="113"/>
      <c r="MB44" s="113"/>
      <c r="MC44" s="113"/>
      <c r="MD44" s="113"/>
      <c r="ME44" s="113"/>
      <c r="MF44" s="113"/>
      <c r="MG44" s="113"/>
      <c r="MH44" s="113"/>
      <c r="MI44" s="113"/>
      <c r="MJ44" s="113"/>
      <c r="MK44" s="113"/>
      <c r="ML44" s="113"/>
      <c r="MM44" s="113"/>
      <c r="MN44" s="113"/>
      <c r="MO44" s="113"/>
      <c r="MP44" s="113"/>
      <c r="MQ44" s="113"/>
      <c r="MR44" s="113"/>
      <c r="MS44" s="113"/>
      <c r="MT44" s="113"/>
      <c r="MU44" s="113"/>
      <c r="MV44" s="113"/>
      <c r="MW44" s="113"/>
      <c r="MX44" s="113"/>
      <c r="MY44" s="113"/>
      <c r="MZ44" s="113"/>
      <c r="NA44" s="113"/>
      <c r="NB44" s="113"/>
      <c r="NC44" s="113"/>
      <c r="ND44" s="113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3"/>
      <c r="NS44" s="113"/>
      <c r="NT44" s="113"/>
      <c r="NU44" s="113"/>
      <c r="NV44" s="113"/>
      <c r="NW44" s="113"/>
      <c r="NX44" s="113"/>
      <c r="NY44" s="113"/>
      <c r="NZ44" s="113"/>
      <c r="OA44" s="113"/>
      <c r="OB44" s="113"/>
      <c r="OC44" s="113"/>
      <c r="OD44" s="113"/>
      <c r="OE44" s="113"/>
      <c r="OF44" s="113"/>
      <c r="OG44" s="113"/>
      <c r="OH44" s="113"/>
      <c r="OI44" s="113"/>
      <c r="OJ44" s="113"/>
      <c r="OK44" s="113"/>
      <c r="OL44" s="113"/>
      <c r="OM44" s="113"/>
      <c r="ON44" s="113"/>
      <c r="OO44" s="113"/>
      <c r="OP44" s="113"/>
      <c r="OQ44" s="113"/>
      <c r="OR44" s="113"/>
      <c r="OS44" s="113"/>
      <c r="OT44" s="113"/>
      <c r="OU44" s="113"/>
      <c r="OV44" s="113"/>
      <c r="OW44" s="113"/>
      <c r="OX44" s="113"/>
      <c r="OY44" s="113"/>
      <c r="OZ44" s="113"/>
      <c r="PA44" s="113"/>
      <c r="PB44" s="113"/>
      <c r="PC44" s="113"/>
      <c r="PD44" s="113"/>
      <c r="PE44" s="113"/>
      <c r="PF44" s="113"/>
      <c r="PG44" s="113"/>
      <c r="PH44" s="113"/>
      <c r="PI44" s="113"/>
      <c r="PJ44" s="113"/>
      <c r="PK44" s="113"/>
      <c r="PL44" s="113"/>
      <c r="PM44" s="113"/>
      <c r="PN44" s="113"/>
      <c r="PO44" s="113"/>
      <c r="PP44" s="113"/>
      <c r="PQ44" s="113"/>
      <c r="PR44" s="113"/>
      <c r="PS44" s="113"/>
      <c r="PT44" s="113"/>
      <c r="PU44" s="113"/>
      <c r="PV44" s="113"/>
      <c r="PW44" s="113"/>
      <c r="PX44" s="113"/>
      <c r="PY44" s="113"/>
      <c r="PZ44" s="113"/>
      <c r="QA44" s="113"/>
      <c r="QB44" s="113"/>
      <c r="QC44" s="113"/>
      <c r="QD44" s="113"/>
      <c r="QE44" s="113"/>
      <c r="QF44" s="113"/>
      <c r="QG44" s="113"/>
      <c r="QH44" s="113"/>
      <c r="QI44" s="113"/>
      <c r="QJ44" s="113"/>
      <c r="QK44" s="113"/>
      <c r="QL44" s="113"/>
      <c r="QM44" s="113"/>
      <c r="QN44" s="113"/>
      <c r="QO44" s="113"/>
      <c r="QP44" s="113"/>
      <c r="QQ44" s="113"/>
      <c r="QR44" s="113"/>
      <c r="QS44" s="113"/>
      <c r="QT44" s="113"/>
      <c r="QU44" s="113"/>
      <c r="QV44" s="113"/>
      <c r="QW44" s="113"/>
      <c r="QX44" s="113"/>
      <c r="QY44" s="113"/>
      <c r="QZ44" s="113"/>
      <c r="RA44" s="113"/>
      <c r="RB44" s="113"/>
      <c r="RC44" s="113"/>
      <c r="RD44" s="113"/>
      <c r="RE44" s="113"/>
      <c r="RF44" s="113"/>
      <c r="RG44" s="113"/>
      <c r="RH44" s="113"/>
      <c r="RI44" s="113"/>
      <c r="RJ44" s="113"/>
      <c r="RK44" s="113"/>
      <c r="RL44" s="113"/>
      <c r="RM44" s="113"/>
      <c r="RN44" s="113"/>
      <c r="RO44" s="113"/>
      <c r="RP44" s="113"/>
      <c r="RQ44" s="113"/>
      <c r="RR44" s="113"/>
      <c r="RS44" s="113"/>
      <c r="RT44" s="113"/>
      <c r="RU44" s="113"/>
      <c r="RV44" s="113"/>
      <c r="RW44" s="113"/>
      <c r="RX44" s="113"/>
      <c r="RY44" s="113"/>
      <c r="RZ44" s="113"/>
      <c r="SA44" s="113"/>
      <c r="SB44" s="113"/>
      <c r="SC44" s="113"/>
      <c r="SD44" s="113"/>
      <c r="SE44" s="113"/>
      <c r="SF44" s="113"/>
      <c r="SG44" s="113"/>
      <c r="SH44" s="113"/>
      <c r="SI44" s="113"/>
      <c r="SJ44" s="113"/>
      <c r="SK44" s="113"/>
      <c r="SL44" s="113"/>
      <c r="SM44" s="113"/>
      <c r="SN44" s="113"/>
      <c r="SO44" s="113"/>
      <c r="SP44" s="113"/>
      <c r="SQ44" s="113"/>
      <c r="SR44" s="113"/>
      <c r="SS44" s="113"/>
      <c r="ST44" s="113"/>
      <c r="SU44" s="113"/>
      <c r="SV44" s="113"/>
      <c r="SW44" s="113"/>
      <c r="SX44" s="113"/>
      <c r="SY44" s="113"/>
      <c r="SZ44" s="113"/>
      <c r="TA44" s="113"/>
      <c r="TB44" s="113"/>
      <c r="TC44" s="113"/>
      <c r="TD44" s="113"/>
      <c r="TE44" s="113"/>
      <c r="TF44" s="113"/>
      <c r="TG44" s="113"/>
      <c r="TH44" s="113"/>
      <c r="TI44" s="113"/>
      <c r="TJ44" s="113"/>
      <c r="TK44" s="113"/>
      <c r="TL44" s="113"/>
      <c r="TM44" s="113"/>
      <c r="TN44" s="113"/>
      <c r="TO44" s="113"/>
      <c r="TP44" s="113"/>
      <c r="TQ44" s="113"/>
      <c r="TR44" s="113"/>
      <c r="TS44" s="113"/>
      <c r="TT44" s="113"/>
      <c r="TU44" s="113"/>
      <c r="TV44" s="113"/>
      <c r="TW44" s="113"/>
      <c r="TX44" s="113"/>
      <c r="TY44" s="113"/>
      <c r="TZ44" s="113"/>
      <c r="UA44" s="113"/>
      <c r="UB44" s="113"/>
      <c r="UC44" s="113"/>
      <c r="UD44" s="113"/>
      <c r="UE44" s="113"/>
      <c r="UF44" s="113"/>
      <c r="UG44" s="113"/>
      <c r="UH44" s="113"/>
      <c r="UI44" s="113"/>
      <c r="UJ44" s="113"/>
      <c r="UK44" s="113"/>
      <c r="UL44" s="113"/>
      <c r="UM44" s="113"/>
      <c r="UN44" s="113"/>
      <c r="UO44" s="113"/>
      <c r="UP44" s="113"/>
      <c r="UQ44" s="113"/>
      <c r="UR44" s="113"/>
      <c r="US44" s="113"/>
      <c r="UT44" s="113"/>
      <c r="UU44" s="113"/>
      <c r="UV44" s="113"/>
      <c r="UW44" s="113"/>
      <c r="UX44" s="113"/>
      <c r="UY44" s="113"/>
      <c r="UZ44" s="113"/>
      <c r="VA44" s="113"/>
      <c r="VB44" s="113"/>
      <c r="VC44" s="113"/>
      <c r="VD44" s="113"/>
      <c r="VE44" s="113"/>
      <c r="VF44" s="113"/>
      <c r="VG44" s="113"/>
      <c r="VH44" s="113"/>
      <c r="VI44" s="113"/>
      <c r="VJ44" s="113"/>
      <c r="VK44" s="113"/>
      <c r="VL44" s="113"/>
      <c r="VM44" s="113"/>
      <c r="VN44" s="113"/>
      <c r="VO44" s="113"/>
      <c r="VP44" s="113"/>
      <c r="VQ44" s="113"/>
      <c r="VR44" s="113"/>
      <c r="VS44" s="113"/>
      <c r="VT44" s="113"/>
      <c r="VU44" s="113"/>
      <c r="VV44" s="113"/>
      <c r="VW44" s="113"/>
      <c r="VX44" s="113"/>
      <c r="VY44" s="113"/>
      <c r="VZ44" s="113"/>
      <c r="WA44" s="113"/>
      <c r="WB44" s="113"/>
      <c r="WC44" s="113"/>
      <c r="WD44" s="113"/>
      <c r="WE44" s="113"/>
      <c r="WF44" s="113"/>
      <c r="WG44" s="113"/>
      <c r="WH44" s="113"/>
      <c r="WI44" s="113"/>
      <c r="WJ44" s="113"/>
      <c r="WK44" s="113"/>
      <c r="WL44" s="113"/>
      <c r="WM44" s="113"/>
      <c r="WN44" s="113"/>
      <c r="WO44" s="113"/>
      <c r="WP44" s="113"/>
      <c r="WQ44" s="113"/>
      <c r="WR44" s="113"/>
      <c r="WS44" s="113"/>
      <c r="WT44" s="113"/>
      <c r="WU44" s="113"/>
      <c r="WV44" s="113"/>
      <c r="WW44" s="113"/>
      <c r="WX44" s="113"/>
      <c r="WY44" s="113"/>
      <c r="WZ44" s="113"/>
      <c r="XA44" s="113"/>
      <c r="XB44" s="113"/>
      <c r="XC44" s="113"/>
      <c r="XD44" s="113"/>
      <c r="XE44" s="113"/>
      <c r="XF44" s="113"/>
      <c r="XG44" s="113"/>
      <c r="XH44" s="113"/>
      <c r="XI44" s="113"/>
      <c r="XJ44" s="113"/>
      <c r="XK44" s="113"/>
      <c r="XL44" s="113"/>
      <c r="XM44" s="113"/>
      <c r="XN44" s="113"/>
      <c r="XO44" s="113"/>
      <c r="XP44" s="113"/>
      <c r="XQ44" s="113"/>
      <c r="XR44" s="113"/>
      <c r="XS44" s="113"/>
      <c r="XT44" s="113"/>
      <c r="XU44" s="113"/>
      <c r="XV44" s="113"/>
      <c r="XW44" s="113"/>
      <c r="XX44" s="113"/>
      <c r="XY44" s="113"/>
      <c r="XZ44" s="113"/>
      <c r="YA44" s="113"/>
      <c r="YB44" s="113"/>
      <c r="YC44" s="113"/>
      <c r="YD44" s="113"/>
      <c r="YE44" s="113"/>
      <c r="YF44" s="113"/>
      <c r="YG44" s="113"/>
      <c r="YH44" s="113"/>
      <c r="YI44" s="113"/>
      <c r="YJ44" s="113"/>
      <c r="YK44" s="113"/>
      <c r="YL44" s="113"/>
      <c r="YM44" s="113"/>
      <c r="YN44" s="113"/>
      <c r="YO44" s="113"/>
      <c r="YP44" s="113"/>
      <c r="YQ44" s="113"/>
      <c r="YR44" s="113"/>
      <c r="YS44" s="113"/>
      <c r="YT44" s="113"/>
      <c r="YU44" s="113"/>
      <c r="YV44" s="113"/>
      <c r="YW44" s="113"/>
      <c r="YX44" s="113"/>
      <c r="YY44" s="113"/>
      <c r="YZ44" s="113"/>
      <c r="ZA44" s="113"/>
      <c r="ZB44" s="113"/>
      <c r="ZC44" s="113"/>
      <c r="ZD44" s="113"/>
      <c r="ZE44" s="113"/>
      <c r="ZF44" s="113"/>
      <c r="ZG44" s="113"/>
      <c r="ZH44" s="113"/>
      <c r="ZI44" s="113"/>
      <c r="ZJ44" s="113"/>
      <c r="ZK44" s="113"/>
      <c r="ZL44" s="113"/>
      <c r="ZM44" s="113"/>
      <c r="ZN44" s="113"/>
      <c r="ZO44" s="113"/>
      <c r="ZP44" s="113"/>
      <c r="ZQ44" s="113"/>
      <c r="ZR44" s="113"/>
      <c r="ZS44" s="113"/>
      <c r="ZT44" s="113"/>
      <c r="ZU44" s="113"/>
      <c r="ZV44" s="113"/>
      <c r="ZW44" s="113"/>
      <c r="ZX44" s="113"/>
      <c r="ZY44" s="113"/>
      <c r="ZZ44" s="113"/>
      <c r="AAA44" s="113"/>
      <c r="AAB44" s="113"/>
      <c r="AAC44" s="113"/>
      <c r="AAD44" s="113"/>
      <c r="AAE44" s="113"/>
      <c r="AAF44" s="113"/>
      <c r="AAG44" s="113"/>
      <c r="AAH44" s="113"/>
      <c r="AAI44" s="113"/>
      <c r="AAJ44" s="113"/>
      <c r="AAK44" s="113"/>
      <c r="AAL44" s="113"/>
      <c r="AAM44" s="113"/>
      <c r="AAN44" s="113"/>
      <c r="AAO44" s="113"/>
      <c r="AAP44" s="113"/>
      <c r="AAQ44" s="113"/>
      <c r="AAR44" s="113"/>
      <c r="AAS44" s="113"/>
      <c r="AAT44" s="113"/>
      <c r="AAU44" s="113"/>
      <c r="AAV44" s="113"/>
      <c r="AAW44" s="113"/>
      <c r="AAX44" s="113"/>
      <c r="AAY44" s="113"/>
      <c r="AAZ44" s="113"/>
      <c r="ABA44" s="113"/>
      <c r="ABB44" s="113"/>
      <c r="ABC44" s="113"/>
      <c r="ABD44" s="113"/>
      <c r="ABE44" s="113"/>
      <c r="ABF44" s="113"/>
      <c r="ABG44" s="113"/>
      <c r="ABH44" s="113"/>
      <c r="ABI44" s="113"/>
      <c r="ABJ44" s="113"/>
      <c r="ABK44" s="113"/>
      <c r="ABL44" s="113"/>
      <c r="ABM44" s="113"/>
      <c r="ABN44" s="113"/>
      <c r="ABO44" s="113"/>
      <c r="ABP44" s="113"/>
      <c r="ABQ44" s="113"/>
      <c r="ABR44" s="113"/>
      <c r="ABS44" s="113"/>
      <c r="ABT44" s="113"/>
      <c r="ABU44" s="113"/>
      <c r="ABV44" s="113"/>
      <c r="ABW44" s="113"/>
      <c r="ABX44" s="113"/>
      <c r="ABY44" s="113"/>
      <c r="ABZ44" s="113"/>
      <c r="ACA44" s="113"/>
      <c r="ACB44" s="113"/>
      <c r="ACC44" s="113"/>
      <c r="ACD44" s="113"/>
      <c r="ACE44" s="113"/>
      <c r="ACF44" s="113"/>
      <c r="ACG44" s="113"/>
      <c r="ACH44" s="113"/>
      <c r="ACI44" s="113"/>
      <c r="ACJ44" s="113"/>
      <c r="ACK44" s="113"/>
      <c r="ACL44" s="113"/>
      <c r="ACM44" s="113"/>
      <c r="ACN44" s="113"/>
      <c r="ACO44" s="113"/>
      <c r="ACP44" s="113"/>
      <c r="ACQ44" s="113"/>
      <c r="ACR44" s="113"/>
      <c r="ACS44" s="113"/>
      <c r="ACT44" s="113"/>
      <c r="ACU44" s="113"/>
      <c r="ACV44" s="113"/>
      <c r="ACW44" s="113"/>
      <c r="ACX44" s="113"/>
      <c r="ACY44" s="113"/>
      <c r="ACZ44" s="113"/>
      <c r="ADA44" s="113"/>
      <c r="ADB44" s="113"/>
      <c r="ADC44" s="113"/>
      <c r="ADD44" s="113"/>
      <c r="ADE44" s="113"/>
      <c r="ADF44" s="113"/>
      <c r="ADG44" s="113"/>
      <c r="ADH44" s="113"/>
      <c r="ADI44" s="113"/>
      <c r="ADJ44" s="113"/>
      <c r="ADK44" s="113"/>
      <c r="ADL44" s="113"/>
      <c r="ADM44" s="113"/>
      <c r="ADN44" s="113"/>
      <c r="ADO44" s="113"/>
      <c r="ADP44" s="113"/>
      <c r="ADQ44" s="113"/>
      <c r="ADR44" s="113"/>
      <c r="ADS44" s="113"/>
      <c r="ADT44" s="113"/>
      <c r="ADU44" s="113"/>
      <c r="ADV44" s="113"/>
      <c r="ADW44" s="113"/>
      <c r="ADX44" s="113"/>
      <c r="ADY44" s="113"/>
      <c r="ADZ44" s="113"/>
      <c r="AEA44" s="113"/>
      <c r="AEB44" s="113"/>
      <c r="AEC44" s="113"/>
      <c r="AED44" s="113"/>
      <c r="AEE44" s="113"/>
      <c r="AEF44" s="113"/>
      <c r="AEG44" s="113"/>
      <c r="AEH44" s="113"/>
      <c r="AEI44" s="113"/>
      <c r="AEJ44" s="113"/>
      <c r="AEK44" s="113"/>
      <c r="AEL44" s="113"/>
      <c r="AEM44" s="113"/>
      <c r="AEN44" s="113"/>
      <c r="AEO44" s="113"/>
      <c r="AEP44" s="113"/>
      <c r="AEQ44" s="113"/>
      <c r="AER44" s="113"/>
      <c r="AES44" s="113"/>
      <c r="AET44" s="113"/>
      <c r="AEU44" s="113"/>
      <c r="AEV44" s="113"/>
      <c r="AEW44" s="113"/>
      <c r="AEX44" s="113"/>
      <c r="AEY44" s="113"/>
      <c r="AEZ44" s="113"/>
      <c r="AFA44" s="113"/>
      <c r="AFB44" s="113"/>
      <c r="AFC44" s="113"/>
      <c r="AFD44" s="113"/>
      <c r="AFE44" s="113"/>
      <c r="AFF44" s="113"/>
      <c r="AFG44" s="113"/>
      <c r="AFH44" s="113"/>
      <c r="AFI44" s="113"/>
      <c r="AFJ44" s="113"/>
      <c r="AFK44" s="113"/>
      <c r="AFL44" s="113"/>
      <c r="AFM44" s="113"/>
      <c r="AFN44" s="113"/>
      <c r="AFO44" s="113"/>
      <c r="AFP44" s="113"/>
      <c r="AFQ44" s="113"/>
      <c r="AFR44" s="113"/>
      <c r="AFS44" s="113"/>
      <c r="AFT44" s="113"/>
      <c r="AFU44" s="113"/>
      <c r="AFV44" s="113"/>
      <c r="AFW44" s="113"/>
      <c r="AFX44" s="113"/>
      <c r="AFY44" s="113"/>
      <c r="AFZ44" s="113"/>
      <c r="AGA44" s="113"/>
      <c r="AGB44" s="113"/>
      <c r="AGC44" s="113"/>
      <c r="AGD44" s="113"/>
      <c r="AGE44" s="113"/>
      <c r="AGF44" s="113"/>
      <c r="AGG44" s="113"/>
      <c r="AGH44" s="113"/>
      <c r="AGI44" s="113"/>
      <c r="AGJ44" s="113"/>
      <c r="AGK44" s="113"/>
      <c r="AGL44" s="113"/>
      <c r="AGM44" s="113"/>
      <c r="AGN44" s="113"/>
      <c r="AGO44" s="113"/>
      <c r="AGP44" s="113"/>
      <c r="AGQ44" s="113"/>
      <c r="AGR44" s="113"/>
      <c r="AGS44" s="113"/>
      <c r="AGT44" s="113"/>
      <c r="AGU44" s="113"/>
      <c r="AGV44" s="113"/>
      <c r="AGW44" s="113"/>
      <c r="AGX44" s="113"/>
      <c r="AGY44" s="113"/>
      <c r="AGZ44" s="113"/>
      <c r="AHA44" s="113"/>
      <c r="AHB44" s="113"/>
      <c r="AHC44" s="113"/>
      <c r="AHD44" s="113"/>
      <c r="AHE44" s="113"/>
      <c r="AHF44" s="113"/>
      <c r="AHG44" s="113"/>
      <c r="AHH44" s="113"/>
      <c r="AHI44" s="113"/>
      <c r="AHJ44" s="113"/>
      <c r="AHK44" s="113"/>
      <c r="AHL44" s="113"/>
      <c r="AHM44" s="113"/>
      <c r="AHN44" s="113"/>
      <c r="AHO44" s="113"/>
      <c r="AHP44" s="113"/>
      <c r="AHQ44" s="113"/>
      <c r="AHR44" s="113"/>
      <c r="AHS44" s="113"/>
      <c r="AHT44" s="113"/>
      <c r="AHU44" s="113"/>
      <c r="AHV44" s="113"/>
      <c r="AHW44" s="113"/>
      <c r="AHX44" s="113"/>
      <c r="AHY44" s="113"/>
      <c r="AHZ44" s="113"/>
      <c r="AIA44" s="113"/>
      <c r="AIB44" s="113"/>
      <c r="AIC44" s="113"/>
      <c r="AID44" s="113"/>
      <c r="AIE44" s="113"/>
      <c r="AIF44" s="113"/>
      <c r="AIG44" s="113"/>
      <c r="AIH44" s="113"/>
      <c r="AII44" s="113"/>
      <c r="AIJ44" s="113"/>
      <c r="AIK44" s="113"/>
      <c r="AIL44" s="113"/>
      <c r="AIM44" s="113"/>
      <c r="AIN44" s="113"/>
      <c r="AIO44" s="113"/>
      <c r="AIP44" s="113"/>
      <c r="AIQ44" s="113"/>
      <c r="AIR44" s="113"/>
      <c r="AIS44" s="113"/>
      <c r="AIT44" s="113"/>
      <c r="AIU44" s="113"/>
      <c r="AIV44" s="113"/>
      <c r="AIW44" s="113"/>
      <c r="AIX44" s="113"/>
      <c r="AIY44" s="113"/>
      <c r="AIZ44" s="113"/>
      <c r="AJA44" s="113"/>
      <c r="AJB44" s="113"/>
      <c r="AJC44" s="113"/>
      <c r="AJD44" s="113"/>
      <c r="AJE44" s="113"/>
      <c r="AJF44" s="113"/>
      <c r="AJG44" s="113"/>
      <c r="AJH44" s="113"/>
      <c r="AJI44" s="113"/>
      <c r="AJJ44" s="113"/>
      <c r="AJK44" s="113"/>
      <c r="AJL44" s="113"/>
      <c r="AJM44" s="113"/>
      <c r="AJN44" s="113"/>
      <c r="AJO44" s="113"/>
      <c r="AJP44" s="113"/>
      <c r="AJQ44" s="113"/>
      <c r="AJR44" s="113"/>
      <c r="AJS44" s="113"/>
      <c r="AJT44" s="113"/>
      <c r="AJU44" s="113"/>
      <c r="AJV44" s="113"/>
      <c r="AJW44" s="113"/>
      <c r="AJX44" s="113"/>
      <c r="AJY44" s="113"/>
      <c r="AJZ44" s="113"/>
      <c r="AKA44" s="113"/>
      <c r="AKB44" s="113"/>
      <c r="AKC44" s="113"/>
      <c r="AKD44" s="113"/>
      <c r="AKE44" s="113"/>
      <c r="AKF44" s="113"/>
      <c r="AKG44" s="113"/>
      <c r="AKH44" s="113"/>
      <c r="AKI44" s="113"/>
      <c r="AKJ44" s="113"/>
      <c r="AKK44" s="113"/>
      <c r="AKL44" s="113"/>
      <c r="AKM44" s="113"/>
      <c r="AKN44" s="113"/>
      <c r="AKO44" s="113"/>
      <c r="AKP44" s="113"/>
      <c r="AKQ44" s="113"/>
      <c r="AKR44" s="113"/>
      <c r="AKS44" s="113"/>
      <c r="AKT44" s="113"/>
      <c r="AKU44" s="113"/>
      <c r="AKV44" s="113"/>
      <c r="AKW44" s="113"/>
      <c r="AKX44" s="113"/>
      <c r="AKY44" s="113"/>
      <c r="AKZ44" s="113"/>
      <c r="ALA44" s="113"/>
      <c r="ALB44" s="113"/>
      <c r="ALC44" s="113"/>
      <c r="ALD44" s="113"/>
      <c r="ALE44" s="113"/>
      <c r="ALF44" s="113"/>
      <c r="ALG44" s="113"/>
      <c r="ALH44" s="113"/>
      <c r="ALI44" s="113"/>
      <c r="ALJ44" s="113"/>
      <c r="ALK44" s="113"/>
      <c r="ALL44" s="113"/>
      <c r="ALM44" s="113"/>
      <c r="ALN44" s="113"/>
      <c r="ALO44" s="113"/>
      <c r="ALP44" s="113"/>
      <c r="ALQ44" s="113"/>
      <c r="ALR44" s="113"/>
      <c r="ALS44" s="113"/>
      <c r="ALT44" s="113"/>
      <c r="ALU44" s="113"/>
      <c r="ALV44" s="113"/>
      <c r="ALW44" s="113"/>
      <c r="ALX44" s="113"/>
      <c r="ALY44" s="113"/>
      <c r="ALZ44" s="113"/>
      <c r="AMA44" s="113"/>
      <c r="AMB44" s="113"/>
      <c r="AMC44" s="113"/>
      <c r="AMD44" s="113"/>
      <c r="AME44" s="113"/>
      <c r="AMF44" s="113"/>
      <c r="AMG44" s="113"/>
      <c r="AMH44" s="113"/>
      <c r="AMI44" s="113"/>
      <c r="AMJ44" s="113"/>
      <c r="AMK44" s="113"/>
      <c r="AML44" s="113"/>
      <c r="AMM44" s="113"/>
      <c r="AMN44" s="113"/>
      <c r="AMO44" s="113"/>
      <c r="AMP44" s="113"/>
      <c r="AMQ44" s="113"/>
      <c r="AMR44" s="113"/>
      <c r="AMS44" s="113"/>
      <c r="AMT44" s="113"/>
      <c r="AMU44" s="113"/>
      <c r="AMV44" s="113"/>
      <c r="AMW44" s="113"/>
      <c r="AMX44" s="113"/>
      <c r="AMY44" s="113"/>
      <c r="AMZ44" s="113"/>
      <c r="ANA44" s="113"/>
      <c r="ANB44" s="113"/>
      <c r="ANC44" s="113"/>
      <c r="AND44" s="113"/>
      <c r="ANE44" s="113"/>
      <c r="ANF44" s="113"/>
      <c r="ANG44" s="113"/>
      <c r="ANH44" s="113"/>
      <c r="ANI44" s="113"/>
      <c r="ANJ44" s="113"/>
      <c r="ANK44" s="113"/>
      <c r="ANL44" s="113"/>
      <c r="ANM44" s="113"/>
      <c r="ANN44" s="113"/>
      <c r="ANO44" s="113"/>
      <c r="ANP44" s="113"/>
      <c r="ANQ44" s="113"/>
      <c r="ANR44" s="113"/>
      <c r="ANS44" s="113"/>
      <c r="ANT44" s="113"/>
      <c r="ANU44" s="113"/>
      <c r="ANV44" s="113"/>
      <c r="ANW44" s="113"/>
      <c r="ANX44" s="113"/>
      <c r="ANY44" s="113"/>
      <c r="ANZ44" s="113"/>
      <c r="AOA44" s="113"/>
      <c r="AOB44" s="113"/>
      <c r="AOC44" s="113"/>
      <c r="AOD44" s="113"/>
      <c r="AOE44" s="113"/>
      <c r="AOF44" s="113"/>
      <c r="AOG44" s="113"/>
      <c r="AOH44" s="113"/>
      <c r="AOI44" s="113"/>
      <c r="AOJ44" s="113"/>
      <c r="AOK44" s="113"/>
      <c r="AOL44" s="113"/>
      <c r="AOM44" s="113"/>
      <c r="AON44" s="113"/>
      <c r="AOO44" s="113"/>
      <c r="AOP44" s="113"/>
      <c r="AOQ44" s="113"/>
      <c r="AOR44" s="113"/>
      <c r="AOS44" s="113"/>
      <c r="AOT44" s="113"/>
      <c r="AOU44" s="113"/>
      <c r="AOV44" s="113"/>
      <c r="AOW44" s="113"/>
      <c r="AOX44" s="113"/>
      <c r="AOY44" s="113"/>
      <c r="AOZ44" s="113"/>
      <c r="APA44" s="113"/>
      <c r="APB44" s="113"/>
      <c r="APC44" s="113"/>
      <c r="APD44" s="113"/>
      <c r="APE44" s="113"/>
      <c r="APF44" s="113"/>
      <c r="APG44" s="113"/>
      <c r="APH44" s="113"/>
      <c r="API44" s="113"/>
      <c r="APJ44" s="113"/>
      <c r="APK44" s="113"/>
      <c r="APL44" s="113"/>
      <c r="APM44" s="113"/>
      <c r="APN44" s="113"/>
      <c r="APO44" s="113"/>
      <c r="APP44" s="113"/>
      <c r="APQ44" s="113"/>
      <c r="APR44" s="113"/>
      <c r="APS44" s="113"/>
      <c r="APT44" s="113"/>
      <c r="APU44" s="113"/>
      <c r="APV44" s="113"/>
      <c r="APW44" s="113"/>
      <c r="APX44" s="113"/>
      <c r="APY44" s="113"/>
      <c r="APZ44" s="113"/>
      <c r="AQA44" s="113"/>
      <c r="AQB44" s="113"/>
      <c r="AQC44" s="113"/>
      <c r="AQD44" s="113"/>
      <c r="AQE44" s="113"/>
      <c r="AQF44" s="113"/>
      <c r="AQG44" s="113"/>
      <c r="AQH44" s="113"/>
      <c r="AQI44" s="113"/>
      <c r="AQJ44" s="113"/>
      <c r="AQK44" s="113"/>
      <c r="AQL44" s="113"/>
      <c r="AQM44" s="113"/>
      <c r="AQN44" s="113"/>
      <c r="AQO44" s="113"/>
      <c r="AQP44" s="113"/>
      <c r="AQQ44" s="113"/>
      <c r="AQR44" s="113"/>
      <c r="AQS44" s="113"/>
      <c r="AQT44" s="113"/>
      <c r="AQU44" s="113"/>
      <c r="AQV44" s="113"/>
      <c r="AQW44" s="113"/>
      <c r="AQX44" s="113"/>
      <c r="AQY44" s="113"/>
      <c r="AQZ44" s="113"/>
      <c r="ARA44" s="113"/>
      <c r="ARB44" s="113"/>
      <c r="ARC44" s="113"/>
      <c r="ARD44" s="113"/>
      <c r="ARE44" s="113"/>
      <c r="ARF44" s="113"/>
      <c r="ARG44" s="113"/>
      <c r="ARH44" s="113"/>
      <c r="ARI44" s="113"/>
      <c r="ARJ44" s="113"/>
      <c r="ARK44" s="113"/>
      <c r="ARL44" s="113"/>
      <c r="ARM44" s="113"/>
      <c r="ARN44" s="113"/>
      <c r="ARO44" s="113"/>
      <c r="ARP44" s="113"/>
      <c r="ARQ44" s="113"/>
      <c r="ARR44" s="113"/>
      <c r="ARS44" s="113"/>
      <c r="ART44" s="113"/>
      <c r="ARU44" s="113"/>
      <c r="ARV44" s="113"/>
      <c r="ARW44" s="113"/>
      <c r="ARX44" s="113"/>
      <c r="ARY44" s="113"/>
      <c r="ARZ44" s="113"/>
      <c r="ASA44" s="113"/>
      <c r="ASB44" s="113"/>
      <c r="ASC44" s="113"/>
      <c r="ASD44" s="113"/>
      <c r="ASE44" s="113"/>
      <c r="ASF44" s="113"/>
      <c r="ASG44" s="113"/>
      <c r="ASH44" s="113"/>
      <c r="ASI44" s="113"/>
      <c r="ASJ44" s="113"/>
      <c r="ASK44" s="113"/>
      <c r="ASL44" s="113"/>
      <c r="ASM44" s="113"/>
      <c r="ASN44" s="113"/>
      <c r="ASO44" s="113"/>
      <c r="ASP44" s="113"/>
      <c r="ASQ44" s="113"/>
      <c r="ASR44" s="113"/>
      <c r="ASS44" s="113"/>
      <c r="AST44" s="113"/>
      <c r="ASU44" s="113"/>
      <c r="ASV44" s="113"/>
      <c r="ASW44" s="113"/>
      <c r="ASX44" s="113"/>
      <c r="ASY44" s="113"/>
      <c r="ASZ44" s="113"/>
      <c r="ATA44" s="113"/>
      <c r="ATB44" s="113"/>
      <c r="ATC44" s="113"/>
      <c r="ATD44" s="113"/>
      <c r="ATE44" s="113"/>
      <c r="ATF44" s="113"/>
      <c r="ATG44" s="113"/>
      <c r="ATH44" s="113"/>
      <c r="ATI44" s="113"/>
      <c r="ATJ44" s="113"/>
      <c r="ATK44" s="113"/>
      <c r="ATL44" s="113"/>
      <c r="ATM44" s="113"/>
      <c r="ATN44" s="113"/>
      <c r="ATO44" s="113"/>
      <c r="ATP44" s="113"/>
      <c r="ATQ44" s="113"/>
      <c r="ATR44" s="113"/>
      <c r="ATS44" s="113"/>
      <c r="ATT44" s="113"/>
      <c r="ATU44" s="113"/>
      <c r="ATV44" s="113"/>
      <c r="ATW44" s="113"/>
      <c r="ATX44" s="113"/>
      <c r="ATY44" s="113"/>
      <c r="ATZ44" s="113"/>
      <c r="AUA44" s="113"/>
      <c r="AUB44" s="113"/>
      <c r="AUC44" s="113"/>
      <c r="AUD44" s="113"/>
      <c r="AUE44" s="113"/>
      <c r="AUF44" s="113"/>
      <c r="AUG44" s="113"/>
      <c r="AUH44" s="113"/>
      <c r="AUI44" s="113"/>
      <c r="AUJ44" s="113"/>
      <c r="AUK44" s="113"/>
      <c r="AUL44" s="113"/>
      <c r="AUM44" s="113"/>
      <c r="AUN44" s="113"/>
      <c r="AUO44" s="113"/>
      <c r="AUP44" s="113"/>
      <c r="AUQ44" s="113"/>
      <c r="AUR44" s="113"/>
      <c r="AUS44" s="113"/>
      <c r="AUT44" s="113"/>
      <c r="AUU44" s="113"/>
      <c r="AUV44" s="113"/>
      <c r="AUW44" s="113"/>
      <c r="AUX44" s="113"/>
      <c r="AUY44" s="113"/>
      <c r="AUZ44" s="113"/>
      <c r="AVA44" s="113"/>
      <c r="AVB44" s="113"/>
      <c r="AVC44" s="113"/>
      <c r="AVD44" s="113"/>
      <c r="AVE44" s="113"/>
      <c r="AVF44" s="113"/>
      <c r="AVG44" s="113"/>
      <c r="AVH44" s="113"/>
      <c r="AVI44" s="113"/>
      <c r="AVJ44" s="113"/>
      <c r="AVK44" s="113"/>
      <c r="AVL44" s="113"/>
      <c r="AVM44" s="113"/>
      <c r="AVN44" s="113"/>
      <c r="AVO44" s="113"/>
      <c r="AVP44" s="113"/>
      <c r="AVQ44" s="113"/>
      <c r="AVR44" s="113"/>
      <c r="AVS44" s="113"/>
      <c r="AVT44" s="113"/>
      <c r="AVU44" s="113"/>
      <c r="AVV44" s="113"/>
      <c r="AVW44" s="113"/>
      <c r="AVX44" s="113"/>
      <c r="AVY44" s="113"/>
      <c r="AVZ44" s="113"/>
      <c r="AWA44" s="113"/>
      <c r="AWB44" s="113"/>
      <c r="AWC44" s="113"/>
      <c r="AWD44" s="113"/>
      <c r="AWE44" s="113"/>
      <c r="AWF44" s="113"/>
      <c r="AWG44" s="113"/>
      <c r="AWH44" s="113"/>
      <c r="AWI44" s="113"/>
      <c r="AWJ44" s="113"/>
      <c r="AWK44" s="113"/>
      <c r="AWL44" s="113"/>
      <c r="AWM44" s="113"/>
      <c r="AWN44" s="113"/>
      <c r="AWO44" s="113"/>
      <c r="AWP44" s="113"/>
      <c r="AWQ44" s="113"/>
      <c r="AWR44" s="113"/>
      <c r="AWS44" s="113"/>
      <c r="AWT44" s="113"/>
      <c r="AWU44" s="113"/>
      <c r="AWV44" s="113"/>
      <c r="AWW44" s="113"/>
      <c r="AWX44" s="113"/>
      <c r="AWY44" s="113"/>
      <c r="AWZ44" s="113"/>
      <c r="AXA44" s="113"/>
      <c r="AXB44" s="113"/>
      <c r="AXC44" s="113"/>
      <c r="AXD44" s="113"/>
      <c r="AXE44" s="113"/>
      <c r="AXF44" s="113"/>
      <c r="AXG44" s="113"/>
      <c r="AXH44" s="113"/>
      <c r="AXI44" s="113"/>
      <c r="AXJ44" s="113"/>
      <c r="AXK44" s="113"/>
      <c r="AXL44" s="113"/>
      <c r="AXM44" s="113"/>
      <c r="AXN44" s="113"/>
      <c r="AXO44" s="113"/>
      <c r="AXP44" s="113"/>
      <c r="AXQ44" s="113"/>
      <c r="AXR44" s="113"/>
      <c r="AXS44" s="113"/>
      <c r="AXT44" s="113"/>
      <c r="AXU44" s="113"/>
      <c r="AXV44" s="113"/>
      <c r="AXW44" s="113"/>
      <c r="AXX44" s="113"/>
      <c r="AXY44" s="113"/>
      <c r="AXZ44" s="113"/>
      <c r="AYA44" s="113"/>
      <c r="AYB44" s="113"/>
      <c r="AYC44" s="113"/>
      <c r="AYD44" s="113"/>
      <c r="AYE44" s="113"/>
      <c r="AYF44" s="113"/>
      <c r="AYG44" s="113"/>
      <c r="AYH44" s="113"/>
      <c r="AYI44" s="113"/>
      <c r="AYJ44" s="113"/>
      <c r="AYK44" s="113"/>
      <c r="AYL44" s="113"/>
      <c r="AYM44" s="113"/>
      <c r="AYN44" s="113"/>
      <c r="AYO44" s="113"/>
      <c r="AYP44" s="113"/>
      <c r="AYQ44" s="113"/>
      <c r="AYR44" s="113"/>
      <c r="AYS44" s="113"/>
      <c r="AYT44" s="113"/>
      <c r="AYU44" s="113"/>
      <c r="AYV44" s="113"/>
      <c r="AYW44" s="113"/>
      <c r="AYX44" s="113"/>
      <c r="AYY44" s="113"/>
      <c r="AYZ44" s="113"/>
      <c r="AZA44" s="113"/>
      <c r="AZB44" s="113"/>
      <c r="AZC44" s="113"/>
      <c r="AZD44" s="113"/>
      <c r="AZE44" s="113"/>
      <c r="AZF44" s="113"/>
      <c r="AZG44" s="113"/>
      <c r="AZH44" s="113"/>
      <c r="AZI44" s="113"/>
      <c r="AZJ44" s="113"/>
      <c r="AZK44" s="113"/>
      <c r="AZL44" s="113"/>
      <c r="AZM44" s="113"/>
      <c r="AZN44" s="113"/>
      <c r="AZO44" s="113"/>
      <c r="AZP44" s="113"/>
      <c r="AZQ44" s="113"/>
      <c r="AZR44" s="113"/>
      <c r="AZS44" s="113"/>
      <c r="AZT44" s="113"/>
      <c r="AZU44" s="113"/>
      <c r="AZV44" s="113"/>
      <c r="AZW44" s="113"/>
      <c r="AZX44" s="113"/>
      <c r="AZY44" s="113"/>
      <c r="AZZ44" s="113"/>
      <c r="BAA44" s="113"/>
      <c r="BAB44" s="113"/>
      <c r="BAC44" s="113"/>
      <c r="BAD44" s="113"/>
      <c r="BAE44" s="113"/>
      <c r="BAF44" s="113"/>
      <c r="BAG44" s="113"/>
      <c r="BAH44" s="113"/>
      <c r="BAI44" s="113"/>
      <c r="BAJ44" s="113"/>
      <c r="BAK44" s="113"/>
      <c r="BAL44" s="113"/>
      <c r="BAM44" s="113"/>
      <c r="BAN44" s="113"/>
      <c r="BAO44" s="113"/>
      <c r="BAP44" s="113"/>
      <c r="BAQ44" s="113"/>
      <c r="BAR44" s="113"/>
      <c r="BAS44" s="113"/>
      <c r="BAT44" s="113"/>
      <c r="BAU44" s="113"/>
      <c r="BAV44" s="113"/>
      <c r="BAW44" s="113"/>
      <c r="BAX44" s="113"/>
      <c r="BAY44" s="113"/>
      <c r="BAZ44" s="113"/>
      <c r="BBA44" s="113"/>
      <c r="BBB44" s="113"/>
      <c r="BBC44" s="113"/>
      <c r="BBD44" s="113"/>
      <c r="BBE44" s="113"/>
      <c r="BBF44" s="113"/>
      <c r="BBG44" s="113"/>
      <c r="BBH44" s="113"/>
      <c r="BBI44" s="113"/>
      <c r="BBJ44" s="113"/>
      <c r="BBK44" s="113"/>
      <c r="BBL44" s="113"/>
      <c r="BBM44" s="113"/>
      <c r="BBN44" s="113"/>
      <c r="BBO44" s="113"/>
      <c r="BBP44" s="113"/>
      <c r="BBQ44" s="113"/>
      <c r="BBR44" s="113"/>
      <c r="BBS44" s="113"/>
      <c r="BBT44" s="113"/>
      <c r="BBU44" s="113"/>
      <c r="BBV44" s="113"/>
      <c r="BBW44" s="113"/>
      <c r="BBX44" s="113"/>
      <c r="BBY44" s="113"/>
      <c r="BBZ44" s="113"/>
      <c r="BCA44" s="113"/>
      <c r="BCB44" s="113"/>
      <c r="BCC44" s="113"/>
      <c r="BCD44" s="113"/>
      <c r="BCE44" s="113"/>
      <c r="BCF44" s="113"/>
      <c r="BCG44" s="113"/>
      <c r="BCH44" s="113"/>
      <c r="BCI44" s="113"/>
      <c r="BCJ44" s="113"/>
      <c r="BCK44" s="113"/>
      <c r="BCL44" s="113"/>
      <c r="BCM44" s="113"/>
      <c r="BCN44" s="113"/>
      <c r="BCO44" s="113"/>
      <c r="BCP44" s="113"/>
      <c r="BCQ44" s="113"/>
      <c r="BCR44" s="113"/>
      <c r="BCS44" s="113"/>
      <c r="BCT44" s="113"/>
      <c r="BCU44" s="113"/>
      <c r="BCV44" s="113"/>
      <c r="BCW44" s="113"/>
      <c r="BCX44" s="113"/>
      <c r="BCY44" s="113"/>
      <c r="BCZ44" s="113"/>
      <c r="BDA44" s="113"/>
      <c r="BDB44" s="113"/>
      <c r="BDC44" s="113"/>
      <c r="BDD44" s="113"/>
      <c r="BDE44" s="113"/>
      <c r="BDF44" s="113"/>
      <c r="BDG44" s="113"/>
      <c r="BDH44" s="113"/>
      <c r="BDI44" s="113"/>
      <c r="BDJ44" s="113"/>
      <c r="BDK44" s="113"/>
      <c r="BDL44" s="113"/>
      <c r="BDM44" s="113"/>
      <c r="BDN44" s="113"/>
      <c r="BDO44" s="113"/>
      <c r="BDP44" s="113"/>
      <c r="BDQ44" s="113"/>
      <c r="BDR44" s="113"/>
      <c r="BDS44" s="113"/>
      <c r="BDT44" s="113"/>
      <c r="BDU44" s="113"/>
      <c r="BDV44" s="113"/>
      <c r="BDW44" s="113"/>
      <c r="BDX44" s="113"/>
      <c r="BDY44" s="113"/>
      <c r="BDZ44" s="113"/>
      <c r="BEA44" s="113"/>
      <c r="BEB44" s="113"/>
      <c r="BEC44" s="113"/>
      <c r="BED44" s="113"/>
      <c r="BEE44" s="113"/>
      <c r="BEF44" s="113"/>
      <c r="BEG44" s="113"/>
      <c r="BEH44" s="113"/>
      <c r="BEI44" s="113"/>
      <c r="BEJ44" s="113"/>
      <c r="BEK44" s="113"/>
      <c r="BEL44" s="113"/>
      <c r="BEM44" s="113"/>
      <c r="BEN44" s="113"/>
      <c r="BEO44" s="113"/>
      <c r="BEP44" s="113"/>
      <c r="BEQ44" s="113"/>
      <c r="BER44" s="113"/>
      <c r="BES44" s="113"/>
      <c r="BET44" s="113"/>
      <c r="BEU44" s="113"/>
      <c r="BEV44" s="113"/>
      <c r="BEW44" s="113"/>
      <c r="BEX44" s="113"/>
      <c r="BEY44" s="113"/>
      <c r="BEZ44" s="113"/>
      <c r="BFA44" s="113"/>
      <c r="BFB44" s="113"/>
      <c r="BFC44" s="113"/>
      <c r="BFD44" s="113"/>
      <c r="BFE44" s="113"/>
      <c r="BFF44" s="113"/>
      <c r="BFG44" s="113"/>
      <c r="BFH44" s="113"/>
      <c r="BFI44" s="113"/>
      <c r="BFJ44" s="113"/>
      <c r="BFK44" s="113"/>
      <c r="BFL44" s="113"/>
      <c r="BFM44" s="113"/>
      <c r="BFN44" s="113"/>
      <c r="BFO44" s="113"/>
      <c r="BFP44" s="113"/>
      <c r="BFQ44" s="113"/>
      <c r="BFR44" s="113"/>
      <c r="BFS44" s="113"/>
      <c r="BFT44" s="113"/>
      <c r="BFU44" s="113"/>
      <c r="BFV44" s="113"/>
      <c r="BFW44" s="113"/>
      <c r="BFX44" s="113"/>
      <c r="BFY44" s="113"/>
      <c r="BFZ44" s="113"/>
      <c r="BGA44" s="113"/>
      <c r="BGB44" s="113"/>
      <c r="BGC44" s="113"/>
      <c r="BGD44" s="113"/>
      <c r="BGE44" s="113"/>
      <c r="BGF44" s="113"/>
      <c r="BGG44" s="113"/>
      <c r="BGH44" s="113"/>
      <c r="BGI44" s="113"/>
      <c r="BGJ44" s="113"/>
      <c r="BGK44" s="113"/>
      <c r="BGL44" s="113"/>
      <c r="BGM44" s="113"/>
      <c r="BGN44" s="113"/>
      <c r="BGO44" s="113"/>
      <c r="BGP44" s="113"/>
      <c r="BGQ44" s="113"/>
      <c r="BGR44" s="113"/>
      <c r="BGS44" s="113"/>
      <c r="BGT44" s="113"/>
      <c r="BGU44" s="113"/>
      <c r="BGV44" s="113"/>
      <c r="BGW44" s="113"/>
      <c r="BGX44" s="113"/>
      <c r="BGY44" s="113"/>
      <c r="BGZ44" s="113"/>
      <c r="BHA44" s="113"/>
      <c r="BHB44" s="113"/>
      <c r="BHC44" s="113"/>
      <c r="BHD44" s="113"/>
      <c r="BHE44" s="113"/>
      <c r="BHF44" s="113"/>
      <c r="BHG44" s="113"/>
      <c r="BHH44" s="113"/>
      <c r="BHI44" s="113"/>
      <c r="BHJ44" s="113"/>
      <c r="BHK44" s="113"/>
      <c r="BHL44" s="113"/>
      <c r="BHM44" s="113"/>
      <c r="BHN44" s="113"/>
      <c r="BHO44" s="113"/>
      <c r="BHP44" s="113"/>
      <c r="BHQ44" s="113"/>
      <c r="BHR44" s="113"/>
      <c r="BHS44" s="113"/>
      <c r="BHT44" s="113"/>
      <c r="BHU44" s="113"/>
      <c r="BHV44" s="113"/>
      <c r="BHW44" s="113"/>
      <c r="BHX44" s="113"/>
      <c r="BHY44" s="113"/>
      <c r="BHZ44" s="113"/>
      <c r="BIA44" s="113"/>
      <c r="BIB44" s="113"/>
      <c r="BIC44" s="113"/>
      <c r="BID44" s="113"/>
      <c r="BIE44" s="113"/>
      <c r="BIF44" s="113"/>
      <c r="BIG44" s="113"/>
      <c r="BIH44" s="113"/>
      <c r="BII44" s="113"/>
      <c r="BIJ44" s="113"/>
      <c r="BIK44" s="113"/>
      <c r="BIL44" s="113"/>
      <c r="BIM44" s="113"/>
      <c r="BIN44" s="113"/>
      <c r="BIO44" s="113"/>
      <c r="BIP44" s="113"/>
      <c r="BIQ44" s="113"/>
      <c r="BIR44" s="113"/>
      <c r="BIS44" s="113"/>
      <c r="BIT44" s="113"/>
      <c r="BIU44" s="113"/>
      <c r="BIV44" s="113"/>
      <c r="BIW44" s="113"/>
      <c r="BIX44" s="113"/>
      <c r="BIY44" s="113"/>
      <c r="BIZ44" s="113"/>
      <c r="BJA44" s="113"/>
      <c r="BJB44" s="113"/>
      <c r="BJC44" s="113"/>
      <c r="BJD44" s="113"/>
      <c r="BJE44" s="113"/>
      <c r="BJF44" s="113"/>
      <c r="BJG44" s="113"/>
      <c r="BJH44" s="113"/>
      <c r="BJI44" s="113"/>
      <c r="BJJ44" s="113"/>
      <c r="BJK44" s="113"/>
      <c r="BJL44" s="113"/>
      <c r="BJM44" s="113"/>
      <c r="BJN44" s="113"/>
      <c r="BJO44" s="113"/>
      <c r="BJP44" s="113"/>
      <c r="BJQ44" s="113"/>
      <c r="BJR44" s="113"/>
      <c r="BJS44" s="113"/>
      <c r="BJT44" s="113"/>
      <c r="BJU44" s="113"/>
      <c r="BJV44" s="113"/>
      <c r="BJW44" s="113"/>
      <c r="BJX44" s="113"/>
      <c r="BJY44" s="113"/>
      <c r="BJZ44" s="113"/>
      <c r="BKA44" s="113"/>
      <c r="BKB44" s="113"/>
      <c r="BKC44" s="113"/>
      <c r="BKD44" s="113"/>
      <c r="BKE44" s="113"/>
      <c r="BKF44" s="113"/>
      <c r="BKG44" s="113"/>
      <c r="BKH44" s="113"/>
      <c r="BKI44" s="113"/>
      <c r="BKJ44" s="113"/>
      <c r="BKK44" s="113"/>
      <c r="BKL44" s="113"/>
      <c r="BKM44" s="113"/>
      <c r="BKN44" s="113"/>
      <c r="BKO44" s="113"/>
      <c r="BKP44" s="113"/>
      <c r="BKQ44" s="113"/>
      <c r="BKR44" s="113"/>
      <c r="BKS44" s="113"/>
      <c r="BKT44" s="113"/>
      <c r="BKU44" s="113"/>
      <c r="BKV44" s="113"/>
      <c r="BKW44" s="113"/>
      <c r="BKX44" s="113"/>
      <c r="BKY44" s="113"/>
      <c r="BKZ44" s="113"/>
      <c r="BLA44" s="113"/>
      <c r="BLB44" s="113"/>
      <c r="BLC44" s="113"/>
      <c r="BLD44" s="113"/>
      <c r="BLE44" s="113"/>
      <c r="BLF44" s="113"/>
      <c r="BLG44" s="113"/>
      <c r="BLH44" s="113"/>
      <c r="BLI44" s="113"/>
      <c r="BLJ44" s="113"/>
      <c r="BLK44" s="113"/>
      <c r="BLL44" s="113"/>
      <c r="BLM44" s="113"/>
      <c r="BLN44" s="113"/>
      <c r="BLO44" s="113"/>
      <c r="BLP44" s="114"/>
    </row>
    <row r="45" spans="1:1680" s="115" customFormat="1" ht="26.4">
      <c r="A45" s="392"/>
      <c r="B45" s="383"/>
      <c r="C45" s="386"/>
      <c r="D45" s="112" t="s">
        <v>269</v>
      </c>
      <c r="E45" s="117">
        <v>0</v>
      </c>
      <c r="F45" s="117">
        <v>0</v>
      </c>
      <c r="G45" s="108">
        <v>0</v>
      </c>
      <c r="H45" s="395"/>
      <c r="I45" s="389"/>
      <c r="J45" s="377"/>
      <c r="K45" s="374"/>
      <c r="L45" s="377"/>
      <c r="M45" s="379"/>
      <c r="N45" s="379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  <c r="IW45" s="113"/>
      <c r="IX45" s="113"/>
      <c r="IY45" s="113"/>
      <c r="IZ45" s="113"/>
      <c r="JA45" s="113"/>
      <c r="JB45" s="113"/>
      <c r="JC45" s="113"/>
      <c r="JD45" s="113"/>
      <c r="JE45" s="113"/>
      <c r="JF45" s="113"/>
      <c r="JG45" s="113"/>
      <c r="JH45" s="113"/>
      <c r="JI45" s="113"/>
      <c r="JJ45" s="113"/>
      <c r="JK45" s="113"/>
      <c r="JL45" s="113"/>
      <c r="JM45" s="113"/>
      <c r="JN45" s="113"/>
      <c r="JO45" s="113"/>
      <c r="JP45" s="113"/>
      <c r="JQ45" s="113"/>
      <c r="JR45" s="113"/>
      <c r="JS45" s="113"/>
      <c r="JT45" s="113"/>
      <c r="JU45" s="113"/>
      <c r="JV45" s="113"/>
      <c r="JW45" s="113"/>
      <c r="JX45" s="113"/>
      <c r="JY45" s="113"/>
      <c r="JZ45" s="113"/>
      <c r="KA45" s="113"/>
      <c r="KB45" s="113"/>
      <c r="KC45" s="113"/>
      <c r="KD45" s="113"/>
      <c r="KE45" s="113"/>
      <c r="KF45" s="113"/>
      <c r="KG45" s="113"/>
      <c r="KH45" s="113"/>
      <c r="KI45" s="113"/>
      <c r="KJ45" s="113"/>
      <c r="KK45" s="113"/>
      <c r="KL45" s="113"/>
      <c r="KM45" s="113"/>
      <c r="KN45" s="113"/>
      <c r="KO45" s="113"/>
      <c r="KP45" s="113"/>
      <c r="KQ45" s="113"/>
      <c r="KR45" s="113"/>
      <c r="KS45" s="113"/>
      <c r="KT45" s="113"/>
      <c r="KU45" s="113"/>
      <c r="KV45" s="113"/>
      <c r="KW45" s="113"/>
      <c r="KX45" s="113"/>
      <c r="KY45" s="113"/>
      <c r="KZ45" s="113"/>
      <c r="LA45" s="113"/>
      <c r="LB45" s="113"/>
      <c r="LC45" s="113"/>
      <c r="LD45" s="113"/>
      <c r="LE45" s="113"/>
      <c r="LF45" s="113"/>
      <c r="LG45" s="113"/>
      <c r="LH45" s="113"/>
      <c r="LI45" s="113"/>
      <c r="LJ45" s="113"/>
      <c r="LK45" s="113"/>
      <c r="LL45" s="113"/>
      <c r="LM45" s="113"/>
      <c r="LN45" s="113"/>
      <c r="LO45" s="113"/>
      <c r="LP45" s="113"/>
      <c r="LQ45" s="113"/>
      <c r="LR45" s="113"/>
      <c r="LS45" s="113"/>
      <c r="LT45" s="113"/>
      <c r="LU45" s="113"/>
      <c r="LV45" s="113"/>
      <c r="LW45" s="113"/>
      <c r="LX45" s="113"/>
      <c r="LY45" s="113"/>
      <c r="LZ45" s="113"/>
      <c r="MA45" s="113"/>
      <c r="MB45" s="113"/>
      <c r="MC45" s="113"/>
      <c r="MD45" s="113"/>
      <c r="ME45" s="113"/>
      <c r="MF45" s="113"/>
      <c r="MG45" s="113"/>
      <c r="MH45" s="113"/>
      <c r="MI45" s="113"/>
      <c r="MJ45" s="113"/>
      <c r="MK45" s="113"/>
      <c r="ML45" s="113"/>
      <c r="MM45" s="113"/>
      <c r="MN45" s="113"/>
      <c r="MO45" s="113"/>
      <c r="MP45" s="113"/>
      <c r="MQ45" s="113"/>
      <c r="MR45" s="113"/>
      <c r="MS45" s="113"/>
      <c r="MT45" s="113"/>
      <c r="MU45" s="113"/>
      <c r="MV45" s="113"/>
      <c r="MW45" s="113"/>
      <c r="MX45" s="113"/>
      <c r="MY45" s="113"/>
      <c r="MZ45" s="113"/>
      <c r="NA45" s="113"/>
      <c r="NB45" s="113"/>
      <c r="NC45" s="113"/>
      <c r="ND45" s="113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3"/>
      <c r="NS45" s="113"/>
      <c r="NT45" s="113"/>
      <c r="NU45" s="113"/>
      <c r="NV45" s="113"/>
      <c r="NW45" s="113"/>
      <c r="NX45" s="113"/>
      <c r="NY45" s="113"/>
      <c r="NZ45" s="113"/>
      <c r="OA45" s="113"/>
      <c r="OB45" s="113"/>
      <c r="OC45" s="113"/>
      <c r="OD45" s="113"/>
      <c r="OE45" s="113"/>
      <c r="OF45" s="113"/>
      <c r="OG45" s="113"/>
      <c r="OH45" s="113"/>
      <c r="OI45" s="113"/>
      <c r="OJ45" s="113"/>
      <c r="OK45" s="113"/>
      <c r="OL45" s="113"/>
      <c r="OM45" s="113"/>
      <c r="ON45" s="113"/>
      <c r="OO45" s="113"/>
      <c r="OP45" s="113"/>
      <c r="OQ45" s="113"/>
      <c r="OR45" s="113"/>
      <c r="OS45" s="113"/>
      <c r="OT45" s="113"/>
      <c r="OU45" s="113"/>
      <c r="OV45" s="113"/>
      <c r="OW45" s="113"/>
      <c r="OX45" s="113"/>
      <c r="OY45" s="113"/>
      <c r="OZ45" s="113"/>
      <c r="PA45" s="113"/>
      <c r="PB45" s="113"/>
      <c r="PC45" s="113"/>
      <c r="PD45" s="113"/>
      <c r="PE45" s="113"/>
      <c r="PF45" s="113"/>
      <c r="PG45" s="113"/>
      <c r="PH45" s="113"/>
      <c r="PI45" s="113"/>
      <c r="PJ45" s="113"/>
      <c r="PK45" s="113"/>
      <c r="PL45" s="113"/>
      <c r="PM45" s="113"/>
      <c r="PN45" s="113"/>
      <c r="PO45" s="113"/>
      <c r="PP45" s="113"/>
      <c r="PQ45" s="113"/>
      <c r="PR45" s="113"/>
      <c r="PS45" s="113"/>
      <c r="PT45" s="113"/>
      <c r="PU45" s="113"/>
      <c r="PV45" s="113"/>
      <c r="PW45" s="113"/>
      <c r="PX45" s="113"/>
      <c r="PY45" s="113"/>
      <c r="PZ45" s="113"/>
      <c r="QA45" s="113"/>
      <c r="QB45" s="113"/>
      <c r="QC45" s="113"/>
      <c r="QD45" s="113"/>
      <c r="QE45" s="113"/>
      <c r="QF45" s="113"/>
      <c r="QG45" s="113"/>
      <c r="QH45" s="113"/>
      <c r="QI45" s="113"/>
      <c r="QJ45" s="113"/>
      <c r="QK45" s="113"/>
      <c r="QL45" s="113"/>
      <c r="QM45" s="113"/>
      <c r="QN45" s="113"/>
      <c r="QO45" s="113"/>
      <c r="QP45" s="113"/>
      <c r="QQ45" s="113"/>
      <c r="QR45" s="113"/>
      <c r="QS45" s="113"/>
      <c r="QT45" s="113"/>
      <c r="QU45" s="113"/>
      <c r="QV45" s="113"/>
      <c r="QW45" s="113"/>
      <c r="QX45" s="113"/>
      <c r="QY45" s="113"/>
      <c r="QZ45" s="113"/>
      <c r="RA45" s="113"/>
      <c r="RB45" s="113"/>
      <c r="RC45" s="113"/>
      <c r="RD45" s="113"/>
      <c r="RE45" s="113"/>
      <c r="RF45" s="113"/>
      <c r="RG45" s="113"/>
      <c r="RH45" s="113"/>
      <c r="RI45" s="113"/>
      <c r="RJ45" s="113"/>
      <c r="RK45" s="113"/>
      <c r="RL45" s="113"/>
      <c r="RM45" s="113"/>
      <c r="RN45" s="113"/>
      <c r="RO45" s="113"/>
      <c r="RP45" s="113"/>
      <c r="RQ45" s="113"/>
      <c r="RR45" s="113"/>
      <c r="RS45" s="113"/>
      <c r="RT45" s="113"/>
      <c r="RU45" s="113"/>
      <c r="RV45" s="113"/>
      <c r="RW45" s="113"/>
      <c r="RX45" s="113"/>
      <c r="RY45" s="113"/>
      <c r="RZ45" s="113"/>
      <c r="SA45" s="113"/>
      <c r="SB45" s="113"/>
      <c r="SC45" s="113"/>
      <c r="SD45" s="113"/>
      <c r="SE45" s="113"/>
      <c r="SF45" s="113"/>
      <c r="SG45" s="113"/>
      <c r="SH45" s="113"/>
      <c r="SI45" s="113"/>
      <c r="SJ45" s="113"/>
      <c r="SK45" s="113"/>
      <c r="SL45" s="113"/>
      <c r="SM45" s="113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3"/>
      <c r="TB45" s="113"/>
      <c r="TC45" s="113"/>
      <c r="TD45" s="113"/>
      <c r="TE45" s="113"/>
      <c r="TF45" s="113"/>
      <c r="TG45" s="113"/>
      <c r="TH45" s="113"/>
      <c r="TI45" s="113"/>
      <c r="TJ45" s="113"/>
      <c r="TK45" s="113"/>
      <c r="TL45" s="113"/>
      <c r="TM45" s="113"/>
      <c r="TN45" s="113"/>
      <c r="TO45" s="113"/>
      <c r="TP45" s="113"/>
      <c r="TQ45" s="113"/>
      <c r="TR45" s="113"/>
      <c r="TS45" s="113"/>
      <c r="TT45" s="113"/>
      <c r="TU45" s="113"/>
      <c r="TV45" s="113"/>
      <c r="TW45" s="113"/>
      <c r="TX45" s="113"/>
      <c r="TY45" s="113"/>
      <c r="TZ45" s="113"/>
      <c r="UA45" s="113"/>
      <c r="UB45" s="113"/>
      <c r="UC45" s="113"/>
      <c r="UD45" s="113"/>
      <c r="UE45" s="113"/>
      <c r="UF45" s="113"/>
      <c r="UG45" s="113"/>
      <c r="UH45" s="113"/>
      <c r="UI45" s="113"/>
      <c r="UJ45" s="113"/>
      <c r="UK45" s="113"/>
      <c r="UL45" s="113"/>
      <c r="UM45" s="113"/>
      <c r="UN45" s="113"/>
      <c r="UO45" s="113"/>
      <c r="UP45" s="113"/>
      <c r="UQ45" s="113"/>
      <c r="UR45" s="113"/>
      <c r="US45" s="113"/>
      <c r="UT45" s="113"/>
      <c r="UU45" s="113"/>
      <c r="UV45" s="113"/>
      <c r="UW45" s="113"/>
      <c r="UX45" s="113"/>
      <c r="UY45" s="113"/>
      <c r="UZ45" s="113"/>
      <c r="VA45" s="113"/>
      <c r="VB45" s="113"/>
      <c r="VC45" s="113"/>
      <c r="VD45" s="113"/>
      <c r="VE45" s="113"/>
      <c r="VF45" s="113"/>
      <c r="VG45" s="113"/>
      <c r="VH45" s="113"/>
      <c r="VI45" s="113"/>
      <c r="VJ45" s="113"/>
      <c r="VK45" s="113"/>
      <c r="VL45" s="113"/>
      <c r="VM45" s="113"/>
      <c r="VN45" s="113"/>
      <c r="VO45" s="113"/>
      <c r="VP45" s="113"/>
      <c r="VQ45" s="113"/>
      <c r="VR45" s="113"/>
      <c r="VS45" s="113"/>
      <c r="VT45" s="113"/>
      <c r="VU45" s="113"/>
      <c r="VV45" s="113"/>
      <c r="VW45" s="113"/>
      <c r="VX45" s="113"/>
      <c r="VY45" s="113"/>
      <c r="VZ45" s="113"/>
      <c r="WA45" s="113"/>
      <c r="WB45" s="113"/>
      <c r="WC45" s="113"/>
      <c r="WD45" s="113"/>
      <c r="WE45" s="113"/>
      <c r="WF45" s="113"/>
      <c r="WG45" s="113"/>
      <c r="WH45" s="113"/>
      <c r="WI45" s="113"/>
      <c r="WJ45" s="113"/>
      <c r="WK45" s="113"/>
      <c r="WL45" s="113"/>
      <c r="WM45" s="113"/>
      <c r="WN45" s="113"/>
      <c r="WO45" s="113"/>
      <c r="WP45" s="113"/>
      <c r="WQ45" s="113"/>
      <c r="WR45" s="113"/>
      <c r="WS45" s="113"/>
      <c r="WT45" s="113"/>
      <c r="WU45" s="113"/>
      <c r="WV45" s="113"/>
      <c r="WW45" s="113"/>
      <c r="WX45" s="113"/>
      <c r="WY45" s="113"/>
      <c r="WZ45" s="113"/>
      <c r="XA45" s="113"/>
      <c r="XB45" s="113"/>
      <c r="XC45" s="113"/>
      <c r="XD45" s="113"/>
      <c r="XE45" s="113"/>
      <c r="XF45" s="113"/>
      <c r="XG45" s="113"/>
      <c r="XH45" s="113"/>
      <c r="XI45" s="113"/>
      <c r="XJ45" s="113"/>
      <c r="XK45" s="113"/>
      <c r="XL45" s="113"/>
      <c r="XM45" s="113"/>
      <c r="XN45" s="113"/>
      <c r="XO45" s="113"/>
      <c r="XP45" s="113"/>
      <c r="XQ45" s="113"/>
      <c r="XR45" s="113"/>
      <c r="XS45" s="113"/>
      <c r="XT45" s="113"/>
      <c r="XU45" s="113"/>
      <c r="XV45" s="113"/>
      <c r="XW45" s="113"/>
      <c r="XX45" s="113"/>
      <c r="XY45" s="113"/>
      <c r="XZ45" s="113"/>
      <c r="YA45" s="113"/>
      <c r="YB45" s="113"/>
      <c r="YC45" s="113"/>
      <c r="YD45" s="113"/>
      <c r="YE45" s="113"/>
      <c r="YF45" s="113"/>
      <c r="YG45" s="113"/>
      <c r="YH45" s="113"/>
      <c r="YI45" s="113"/>
      <c r="YJ45" s="113"/>
      <c r="YK45" s="113"/>
      <c r="YL45" s="113"/>
      <c r="YM45" s="113"/>
      <c r="YN45" s="113"/>
      <c r="YO45" s="113"/>
      <c r="YP45" s="113"/>
      <c r="YQ45" s="113"/>
      <c r="YR45" s="113"/>
      <c r="YS45" s="113"/>
      <c r="YT45" s="113"/>
      <c r="YU45" s="113"/>
      <c r="YV45" s="113"/>
      <c r="YW45" s="113"/>
      <c r="YX45" s="113"/>
      <c r="YY45" s="113"/>
      <c r="YZ45" s="113"/>
      <c r="ZA45" s="113"/>
      <c r="ZB45" s="113"/>
      <c r="ZC45" s="113"/>
      <c r="ZD45" s="113"/>
      <c r="ZE45" s="113"/>
      <c r="ZF45" s="113"/>
      <c r="ZG45" s="113"/>
      <c r="ZH45" s="113"/>
      <c r="ZI45" s="113"/>
      <c r="ZJ45" s="113"/>
      <c r="ZK45" s="113"/>
      <c r="ZL45" s="113"/>
      <c r="ZM45" s="113"/>
      <c r="ZN45" s="113"/>
      <c r="ZO45" s="113"/>
      <c r="ZP45" s="113"/>
      <c r="ZQ45" s="113"/>
      <c r="ZR45" s="113"/>
      <c r="ZS45" s="113"/>
      <c r="ZT45" s="113"/>
      <c r="ZU45" s="113"/>
      <c r="ZV45" s="113"/>
      <c r="ZW45" s="113"/>
      <c r="ZX45" s="113"/>
      <c r="ZY45" s="113"/>
      <c r="ZZ45" s="113"/>
      <c r="AAA45" s="113"/>
      <c r="AAB45" s="113"/>
      <c r="AAC45" s="113"/>
      <c r="AAD45" s="113"/>
      <c r="AAE45" s="113"/>
      <c r="AAF45" s="113"/>
      <c r="AAG45" s="113"/>
      <c r="AAH45" s="113"/>
      <c r="AAI45" s="113"/>
      <c r="AAJ45" s="113"/>
      <c r="AAK45" s="113"/>
      <c r="AAL45" s="113"/>
      <c r="AAM45" s="113"/>
      <c r="AAN45" s="113"/>
      <c r="AAO45" s="113"/>
      <c r="AAP45" s="113"/>
      <c r="AAQ45" s="113"/>
      <c r="AAR45" s="113"/>
      <c r="AAS45" s="113"/>
      <c r="AAT45" s="113"/>
      <c r="AAU45" s="113"/>
      <c r="AAV45" s="113"/>
      <c r="AAW45" s="113"/>
      <c r="AAX45" s="113"/>
      <c r="AAY45" s="113"/>
      <c r="AAZ45" s="113"/>
      <c r="ABA45" s="113"/>
      <c r="ABB45" s="113"/>
      <c r="ABC45" s="113"/>
      <c r="ABD45" s="113"/>
      <c r="ABE45" s="113"/>
      <c r="ABF45" s="113"/>
      <c r="ABG45" s="113"/>
      <c r="ABH45" s="113"/>
      <c r="ABI45" s="113"/>
      <c r="ABJ45" s="113"/>
      <c r="ABK45" s="113"/>
      <c r="ABL45" s="113"/>
      <c r="ABM45" s="113"/>
      <c r="ABN45" s="113"/>
      <c r="ABO45" s="113"/>
      <c r="ABP45" s="113"/>
      <c r="ABQ45" s="113"/>
      <c r="ABR45" s="113"/>
      <c r="ABS45" s="113"/>
      <c r="ABT45" s="113"/>
      <c r="ABU45" s="113"/>
      <c r="ABV45" s="113"/>
      <c r="ABW45" s="113"/>
      <c r="ABX45" s="113"/>
      <c r="ABY45" s="113"/>
      <c r="ABZ45" s="113"/>
      <c r="ACA45" s="113"/>
      <c r="ACB45" s="113"/>
      <c r="ACC45" s="113"/>
      <c r="ACD45" s="113"/>
      <c r="ACE45" s="113"/>
      <c r="ACF45" s="113"/>
      <c r="ACG45" s="113"/>
      <c r="ACH45" s="113"/>
      <c r="ACI45" s="113"/>
      <c r="ACJ45" s="113"/>
      <c r="ACK45" s="113"/>
      <c r="ACL45" s="113"/>
      <c r="ACM45" s="113"/>
      <c r="ACN45" s="113"/>
      <c r="ACO45" s="113"/>
      <c r="ACP45" s="113"/>
      <c r="ACQ45" s="113"/>
      <c r="ACR45" s="113"/>
      <c r="ACS45" s="113"/>
      <c r="ACT45" s="113"/>
      <c r="ACU45" s="113"/>
      <c r="ACV45" s="113"/>
      <c r="ACW45" s="113"/>
      <c r="ACX45" s="113"/>
      <c r="ACY45" s="113"/>
      <c r="ACZ45" s="113"/>
      <c r="ADA45" s="113"/>
      <c r="ADB45" s="113"/>
      <c r="ADC45" s="113"/>
      <c r="ADD45" s="113"/>
      <c r="ADE45" s="113"/>
      <c r="ADF45" s="113"/>
      <c r="ADG45" s="113"/>
      <c r="ADH45" s="113"/>
      <c r="ADI45" s="113"/>
      <c r="ADJ45" s="113"/>
      <c r="ADK45" s="113"/>
      <c r="ADL45" s="113"/>
      <c r="ADM45" s="113"/>
      <c r="ADN45" s="113"/>
      <c r="ADO45" s="113"/>
      <c r="ADP45" s="113"/>
      <c r="ADQ45" s="113"/>
      <c r="ADR45" s="113"/>
      <c r="ADS45" s="113"/>
      <c r="ADT45" s="113"/>
      <c r="ADU45" s="113"/>
      <c r="ADV45" s="113"/>
      <c r="ADW45" s="113"/>
      <c r="ADX45" s="113"/>
      <c r="ADY45" s="113"/>
      <c r="ADZ45" s="113"/>
      <c r="AEA45" s="113"/>
      <c r="AEB45" s="113"/>
      <c r="AEC45" s="113"/>
      <c r="AED45" s="113"/>
      <c r="AEE45" s="113"/>
      <c r="AEF45" s="113"/>
      <c r="AEG45" s="113"/>
      <c r="AEH45" s="113"/>
      <c r="AEI45" s="113"/>
      <c r="AEJ45" s="113"/>
      <c r="AEK45" s="113"/>
      <c r="AEL45" s="113"/>
      <c r="AEM45" s="113"/>
      <c r="AEN45" s="113"/>
      <c r="AEO45" s="113"/>
      <c r="AEP45" s="113"/>
      <c r="AEQ45" s="113"/>
      <c r="AER45" s="113"/>
      <c r="AES45" s="113"/>
      <c r="AET45" s="113"/>
      <c r="AEU45" s="113"/>
      <c r="AEV45" s="113"/>
      <c r="AEW45" s="113"/>
      <c r="AEX45" s="113"/>
      <c r="AEY45" s="113"/>
      <c r="AEZ45" s="113"/>
      <c r="AFA45" s="113"/>
      <c r="AFB45" s="113"/>
      <c r="AFC45" s="113"/>
      <c r="AFD45" s="113"/>
      <c r="AFE45" s="113"/>
      <c r="AFF45" s="113"/>
      <c r="AFG45" s="113"/>
      <c r="AFH45" s="113"/>
      <c r="AFI45" s="113"/>
      <c r="AFJ45" s="113"/>
      <c r="AFK45" s="113"/>
      <c r="AFL45" s="113"/>
      <c r="AFM45" s="113"/>
      <c r="AFN45" s="113"/>
      <c r="AFO45" s="113"/>
      <c r="AFP45" s="113"/>
      <c r="AFQ45" s="113"/>
      <c r="AFR45" s="113"/>
      <c r="AFS45" s="113"/>
      <c r="AFT45" s="113"/>
      <c r="AFU45" s="113"/>
      <c r="AFV45" s="113"/>
      <c r="AFW45" s="113"/>
      <c r="AFX45" s="113"/>
      <c r="AFY45" s="113"/>
      <c r="AFZ45" s="113"/>
      <c r="AGA45" s="113"/>
      <c r="AGB45" s="113"/>
      <c r="AGC45" s="113"/>
      <c r="AGD45" s="113"/>
      <c r="AGE45" s="113"/>
      <c r="AGF45" s="113"/>
      <c r="AGG45" s="113"/>
      <c r="AGH45" s="113"/>
      <c r="AGI45" s="113"/>
      <c r="AGJ45" s="113"/>
      <c r="AGK45" s="113"/>
      <c r="AGL45" s="113"/>
      <c r="AGM45" s="113"/>
      <c r="AGN45" s="113"/>
      <c r="AGO45" s="113"/>
      <c r="AGP45" s="113"/>
      <c r="AGQ45" s="113"/>
      <c r="AGR45" s="113"/>
      <c r="AGS45" s="113"/>
      <c r="AGT45" s="113"/>
      <c r="AGU45" s="113"/>
      <c r="AGV45" s="113"/>
      <c r="AGW45" s="113"/>
      <c r="AGX45" s="113"/>
      <c r="AGY45" s="113"/>
      <c r="AGZ45" s="113"/>
      <c r="AHA45" s="113"/>
      <c r="AHB45" s="113"/>
      <c r="AHC45" s="113"/>
      <c r="AHD45" s="113"/>
      <c r="AHE45" s="113"/>
      <c r="AHF45" s="113"/>
      <c r="AHG45" s="113"/>
      <c r="AHH45" s="113"/>
      <c r="AHI45" s="113"/>
      <c r="AHJ45" s="113"/>
      <c r="AHK45" s="113"/>
      <c r="AHL45" s="113"/>
      <c r="AHM45" s="113"/>
      <c r="AHN45" s="113"/>
      <c r="AHO45" s="113"/>
      <c r="AHP45" s="113"/>
      <c r="AHQ45" s="113"/>
      <c r="AHR45" s="113"/>
      <c r="AHS45" s="113"/>
      <c r="AHT45" s="113"/>
      <c r="AHU45" s="113"/>
      <c r="AHV45" s="113"/>
      <c r="AHW45" s="113"/>
      <c r="AHX45" s="113"/>
      <c r="AHY45" s="113"/>
      <c r="AHZ45" s="113"/>
      <c r="AIA45" s="113"/>
      <c r="AIB45" s="113"/>
      <c r="AIC45" s="113"/>
      <c r="AID45" s="113"/>
      <c r="AIE45" s="113"/>
      <c r="AIF45" s="113"/>
      <c r="AIG45" s="113"/>
      <c r="AIH45" s="113"/>
      <c r="AII45" s="113"/>
      <c r="AIJ45" s="113"/>
      <c r="AIK45" s="113"/>
      <c r="AIL45" s="113"/>
      <c r="AIM45" s="113"/>
      <c r="AIN45" s="113"/>
      <c r="AIO45" s="113"/>
      <c r="AIP45" s="113"/>
      <c r="AIQ45" s="113"/>
      <c r="AIR45" s="113"/>
      <c r="AIS45" s="113"/>
      <c r="AIT45" s="113"/>
      <c r="AIU45" s="113"/>
      <c r="AIV45" s="113"/>
      <c r="AIW45" s="113"/>
      <c r="AIX45" s="113"/>
      <c r="AIY45" s="113"/>
      <c r="AIZ45" s="113"/>
      <c r="AJA45" s="113"/>
      <c r="AJB45" s="113"/>
      <c r="AJC45" s="113"/>
      <c r="AJD45" s="113"/>
      <c r="AJE45" s="113"/>
      <c r="AJF45" s="113"/>
      <c r="AJG45" s="113"/>
      <c r="AJH45" s="113"/>
      <c r="AJI45" s="113"/>
      <c r="AJJ45" s="113"/>
      <c r="AJK45" s="113"/>
      <c r="AJL45" s="113"/>
      <c r="AJM45" s="113"/>
      <c r="AJN45" s="113"/>
      <c r="AJO45" s="113"/>
      <c r="AJP45" s="113"/>
      <c r="AJQ45" s="113"/>
      <c r="AJR45" s="113"/>
      <c r="AJS45" s="113"/>
      <c r="AJT45" s="113"/>
      <c r="AJU45" s="113"/>
      <c r="AJV45" s="113"/>
      <c r="AJW45" s="113"/>
      <c r="AJX45" s="113"/>
      <c r="AJY45" s="113"/>
      <c r="AJZ45" s="113"/>
      <c r="AKA45" s="113"/>
      <c r="AKB45" s="113"/>
      <c r="AKC45" s="113"/>
      <c r="AKD45" s="113"/>
      <c r="AKE45" s="113"/>
      <c r="AKF45" s="113"/>
      <c r="AKG45" s="113"/>
      <c r="AKH45" s="113"/>
      <c r="AKI45" s="113"/>
      <c r="AKJ45" s="113"/>
      <c r="AKK45" s="113"/>
      <c r="AKL45" s="113"/>
      <c r="AKM45" s="113"/>
      <c r="AKN45" s="113"/>
      <c r="AKO45" s="113"/>
      <c r="AKP45" s="113"/>
      <c r="AKQ45" s="113"/>
      <c r="AKR45" s="113"/>
      <c r="AKS45" s="113"/>
      <c r="AKT45" s="113"/>
      <c r="AKU45" s="113"/>
      <c r="AKV45" s="113"/>
      <c r="AKW45" s="113"/>
      <c r="AKX45" s="113"/>
      <c r="AKY45" s="113"/>
      <c r="AKZ45" s="113"/>
      <c r="ALA45" s="113"/>
      <c r="ALB45" s="113"/>
      <c r="ALC45" s="113"/>
      <c r="ALD45" s="113"/>
      <c r="ALE45" s="113"/>
      <c r="ALF45" s="113"/>
      <c r="ALG45" s="113"/>
      <c r="ALH45" s="113"/>
      <c r="ALI45" s="113"/>
      <c r="ALJ45" s="113"/>
      <c r="ALK45" s="113"/>
      <c r="ALL45" s="113"/>
      <c r="ALM45" s="113"/>
      <c r="ALN45" s="113"/>
      <c r="ALO45" s="113"/>
      <c r="ALP45" s="113"/>
      <c r="ALQ45" s="113"/>
      <c r="ALR45" s="113"/>
      <c r="ALS45" s="113"/>
      <c r="ALT45" s="113"/>
      <c r="ALU45" s="113"/>
      <c r="ALV45" s="113"/>
      <c r="ALW45" s="113"/>
      <c r="ALX45" s="113"/>
      <c r="ALY45" s="113"/>
      <c r="ALZ45" s="113"/>
      <c r="AMA45" s="113"/>
      <c r="AMB45" s="113"/>
      <c r="AMC45" s="113"/>
      <c r="AMD45" s="113"/>
      <c r="AME45" s="113"/>
      <c r="AMF45" s="113"/>
      <c r="AMG45" s="113"/>
      <c r="AMH45" s="113"/>
      <c r="AMI45" s="113"/>
      <c r="AMJ45" s="113"/>
      <c r="AMK45" s="113"/>
      <c r="AML45" s="113"/>
      <c r="AMM45" s="113"/>
      <c r="AMN45" s="113"/>
      <c r="AMO45" s="113"/>
      <c r="AMP45" s="113"/>
      <c r="AMQ45" s="113"/>
      <c r="AMR45" s="113"/>
      <c r="AMS45" s="113"/>
      <c r="AMT45" s="113"/>
      <c r="AMU45" s="113"/>
      <c r="AMV45" s="113"/>
      <c r="AMW45" s="113"/>
      <c r="AMX45" s="113"/>
      <c r="AMY45" s="113"/>
      <c r="AMZ45" s="113"/>
      <c r="ANA45" s="113"/>
      <c r="ANB45" s="113"/>
      <c r="ANC45" s="113"/>
      <c r="AND45" s="113"/>
      <c r="ANE45" s="113"/>
      <c r="ANF45" s="113"/>
      <c r="ANG45" s="113"/>
      <c r="ANH45" s="113"/>
      <c r="ANI45" s="113"/>
      <c r="ANJ45" s="113"/>
      <c r="ANK45" s="113"/>
      <c r="ANL45" s="113"/>
      <c r="ANM45" s="113"/>
      <c r="ANN45" s="113"/>
      <c r="ANO45" s="113"/>
      <c r="ANP45" s="113"/>
      <c r="ANQ45" s="113"/>
      <c r="ANR45" s="113"/>
      <c r="ANS45" s="113"/>
      <c r="ANT45" s="113"/>
      <c r="ANU45" s="113"/>
      <c r="ANV45" s="113"/>
      <c r="ANW45" s="113"/>
      <c r="ANX45" s="113"/>
      <c r="ANY45" s="113"/>
      <c r="ANZ45" s="113"/>
      <c r="AOA45" s="113"/>
      <c r="AOB45" s="113"/>
      <c r="AOC45" s="113"/>
      <c r="AOD45" s="113"/>
      <c r="AOE45" s="113"/>
      <c r="AOF45" s="113"/>
      <c r="AOG45" s="113"/>
      <c r="AOH45" s="113"/>
      <c r="AOI45" s="113"/>
      <c r="AOJ45" s="113"/>
      <c r="AOK45" s="113"/>
      <c r="AOL45" s="113"/>
      <c r="AOM45" s="113"/>
      <c r="AON45" s="113"/>
      <c r="AOO45" s="113"/>
      <c r="AOP45" s="113"/>
      <c r="AOQ45" s="113"/>
      <c r="AOR45" s="113"/>
      <c r="AOS45" s="113"/>
      <c r="AOT45" s="113"/>
      <c r="AOU45" s="113"/>
      <c r="AOV45" s="113"/>
      <c r="AOW45" s="113"/>
      <c r="AOX45" s="113"/>
      <c r="AOY45" s="113"/>
      <c r="AOZ45" s="113"/>
      <c r="APA45" s="113"/>
      <c r="APB45" s="113"/>
      <c r="APC45" s="113"/>
      <c r="APD45" s="113"/>
      <c r="APE45" s="113"/>
      <c r="APF45" s="113"/>
      <c r="APG45" s="113"/>
      <c r="APH45" s="113"/>
      <c r="API45" s="113"/>
      <c r="APJ45" s="113"/>
      <c r="APK45" s="113"/>
      <c r="APL45" s="113"/>
      <c r="APM45" s="113"/>
      <c r="APN45" s="113"/>
      <c r="APO45" s="113"/>
      <c r="APP45" s="113"/>
      <c r="APQ45" s="113"/>
      <c r="APR45" s="113"/>
      <c r="APS45" s="113"/>
      <c r="APT45" s="113"/>
      <c r="APU45" s="113"/>
      <c r="APV45" s="113"/>
      <c r="APW45" s="113"/>
      <c r="APX45" s="113"/>
      <c r="APY45" s="113"/>
      <c r="APZ45" s="113"/>
      <c r="AQA45" s="113"/>
      <c r="AQB45" s="113"/>
      <c r="AQC45" s="113"/>
      <c r="AQD45" s="113"/>
      <c r="AQE45" s="113"/>
      <c r="AQF45" s="113"/>
      <c r="AQG45" s="113"/>
      <c r="AQH45" s="113"/>
      <c r="AQI45" s="113"/>
      <c r="AQJ45" s="113"/>
      <c r="AQK45" s="113"/>
      <c r="AQL45" s="113"/>
      <c r="AQM45" s="113"/>
      <c r="AQN45" s="113"/>
      <c r="AQO45" s="113"/>
      <c r="AQP45" s="113"/>
      <c r="AQQ45" s="113"/>
      <c r="AQR45" s="113"/>
      <c r="AQS45" s="113"/>
      <c r="AQT45" s="113"/>
      <c r="AQU45" s="113"/>
      <c r="AQV45" s="113"/>
      <c r="AQW45" s="113"/>
      <c r="AQX45" s="113"/>
      <c r="AQY45" s="113"/>
      <c r="AQZ45" s="113"/>
      <c r="ARA45" s="113"/>
      <c r="ARB45" s="113"/>
      <c r="ARC45" s="113"/>
      <c r="ARD45" s="113"/>
      <c r="ARE45" s="113"/>
      <c r="ARF45" s="113"/>
      <c r="ARG45" s="113"/>
      <c r="ARH45" s="113"/>
      <c r="ARI45" s="113"/>
      <c r="ARJ45" s="113"/>
      <c r="ARK45" s="113"/>
      <c r="ARL45" s="113"/>
      <c r="ARM45" s="113"/>
      <c r="ARN45" s="113"/>
      <c r="ARO45" s="113"/>
      <c r="ARP45" s="113"/>
      <c r="ARQ45" s="113"/>
      <c r="ARR45" s="113"/>
      <c r="ARS45" s="113"/>
      <c r="ART45" s="113"/>
      <c r="ARU45" s="113"/>
      <c r="ARV45" s="113"/>
      <c r="ARW45" s="113"/>
      <c r="ARX45" s="113"/>
      <c r="ARY45" s="113"/>
      <c r="ARZ45" s="113"/>
      <c r="ASA45" s="113"/>
      <c r="ASB45" s="113"/>
      <c r="ASC45" s="113"/>
      <c r="ASD45" s="113"/>
      <c r="ASE45" s="113"/>
      <c r="ASF45" s="113"/>
      <c r="ASG45" s="113"/>
      <c r="ASH45" s="113"/>
      <c r="ASI45" s="113"/>
      <c r="ASJ45" s="113"/>
      <c r="ASK45" s="113"/>
      <c r="ASL45" s="113"/>
      <c r="ASM45" s="113"/>
      <c r="ASN45" s="113"/>
      <c r="ASO45" s="113"/>
      <c r="ASP45" s="113"/>
      <c r="ASQ45" s="113"/>
      <c r="ASR45" s="113"/>
      <c r="ASS45" s="113"/>
      <c r="AST45" s="113"/>
      <c r="ASU45" s="113"/>
      <c r="ASV45" s="113"/>
      <c r="ASW45" s="113"/>
      <c r="ASX45" s="113"/>
      <c r="ASY45" s="113"/>
      <c r="ASZ45" s="113"/>
      <c r="ATA45" s="113"/>
      <c r="ATB45" s="113"/>
      <c r="ATC45" s="113"/>
      <c r="ATD45" s="113"/>
      <c r="ATE45" s="113"/>
      <c r="ATF45" s="113"/>
      <c r="ATG45" s="113"/>
      <c r="ATH45" s="113"/>
      <c r="ATI45" s="113"/>
      <c r="ATJ45" s="113"/>
      <c r="ATK45" s="113"/>
      <c r="ATL45" s="113"/>
      <c r="ATM45" s="113"/>
      <c r="ATN45" s="113"/>
      <c r="ATO45" s="113"/>
      <c r="ATP45" s="113"/>
      <c r="ATQ45" s="113"/>
      <c r="ATR45" s="113"/>
      <c r="ATS45" s="113"/>
      <c r="ATT45" s="113"/>
      <c r="ATU45" s="113"/>
      <c r="ATV45" s="113"/>
      <c r="ATW45" s="113"/>
      <c r="ATX45" s="113"/>
      <c r="ATY45" s="113"/>
      <c r="ATZ45" s="113"/>
      <c r="AUA45" s="113"/>
      <c r="AUB45" s="113"/>
      <c r="AUC45" s="113"/>
      <c r="AUD45" s="113"/>
      <c r="AUE45" s="113"/>
      <c r="AUF45" s="113"/>
      <c r="AUG45" s="113"/>
      <c r="AUH45" s="113"/>
      <c r="AUI45" s="113"/>
      <c r="AUJ45" s="113"/>
      <c r="AUK45" s="113"/>
      <c r="AUL45" s="113"/>
      <c r="AUM45" s="113"/>
      <c r="AUN45" s="113"/>
      <c r="AUO45" s="113"/>
      <c r="AUP45" s="113"/>
      <c r="AUQ45" s="113"/>
      <c r="AUR45" s="113"/>
      <c r="AUS45" s="113"/>
      <c r="AUT45" s="113"/>
      <c r="AUU45" s="113"/>
      <c r="AUV45" s="113"/>
      <c r="AUW45" s="113"/>
      <c r="AUX45" s="113"/>
      <c r="AUY45" s="113"/>
      <c r="AUZ45" s="113"/>
      <c r="AVA45" s="113"/>
      <c r="AVB45" s="113"/>
      <c r="AVC45" s="113"/>
      <c r="AVD45" s="113"/>
      <c r="AVE45" s="113"/>
      <c r="AVF45" s="113"/>
      <c r="AVG45" s="113"/>
      <c r="AVH45" s="113"/>
      <c r="AVI45" s="113"/>
      <c r="AVJ45" s="113"/>
      <c r="AVK45" s="113"/>
      <c r="AVL45" s="113"/>
      <c r="AVM45" s="113"/>
      <c r="AVN45" s="113"/>
      <c r="AVO45" s="113"/>
      <c r="AVP45" s="113"/>
      <c r="AVQ45" s="113"/>
      <c r="AVR45" s="113"/>
      <c r="AVS45" s="113"/>
      <c r="AVT45" s="113"/>
      <c r="AVU45" s="113"/>
      <c r="AVV45" s="113"/>
      <c r="AVW45" s="113"/>
      <c r="AVX45" s="113"/>
      <c r="AVY45" s="113"/>
      <c r="AVZ45" s="113"/>
      <c r="AWA45" s="113"/>
      <c r="AWB45" s="113"/>
      <c r="AWC45" s="113"/>
      <c r="AWD45" s="113"/>
      <c r="AWE45" s="113"/>
      <c r="AWF45" s="113"/>
      <c r="AWG45" s="113"/>
      <c r="AWH45" s="113"/>
      <c r="AWI45" s="113"/>
      <c r="AWJ45" s="113"/>
      <c r="AWK45" s="113"/>
      <c r="AWL45" s="113"/>
      <c r="AWM45" s="113"/>
      <c r="AWN45" s="113"/>
      <c r="AWO45" s="113"/>
      <c r="AWP45" s="113"/>
      <c r="AWQ45" s="113"/>
      <c r="AWR45" s="113"/>
      <c r="AWS45" s="113"/>
      <c r="AWT45" s="113"/>
      <c r="AWU45" s="113"/>
      <c r="AWV45" s="113"/>
      <c r="AWW45" s="113"/>
      <c r="AWX45" s="113"/>
      <c r="AWY45" s="113"/>
      <c r="AWZ45" s="113"/>
      <c r="AXA45" s="113"/>
      <c r="AXB45" s="113"/>
      <c r="AXC45" s="113"/>
      <c r="AXD45" s="113"/>
      <c r="AXE45" s="113"/>
      <c r="AXF45" s="113"/>
      <c r="AXG45" s="113"/>
      <c r="AXH45" s="113"/>
      <c r="AXI45" s="113"/>
      <c r="AXJ45" s="113"/>
      <c r="AXK45" s="113"/>
      <c r="AXL45" s="113"/>
      <c r="AXM45" s="113"/>
      <c r="AXN45" s="113"/>
      <c r="AXO45" s="113"/>
      <c r="AXP45" s="113"/>
      <c r="AXQ45" s="113"/>
      <c r="AXR45" s="113"/>
      <c r="AXS45" s="113"/>
      <c r="AXT45" s="113"/>
      <c r="AXU45" s="113"/>
      <c r="AXV45" s="113"/>
      <c r="AXW45" s="113"/>
      <c r="AXX45" s="113"/>
      <c r="AXY45" s="113"/>
      <c r="AXZ45" s="113"/>
      <c r="AYA45" s="113"/>
      <c r="AYB45" s="113"/>
      <c r="AYC45" s="113"/>
      <c r="AYD45" s="113"/>
      <c r="AYE45" s="113"/>
      <c r="AYF45" s="113"/>
      <c r="AYG45" s="113"/>
      <c r="AYH45" s="113"/>
      <c r="AYI45" s="113"/>
      <c r="AYJ45" s="113"/>
      <c r="AYK45" s="113"/>
      <c r="AYL45" s="113"/>
      <c r="AYM45" s="113"/>
      <c r="AYN45" s="113"/>
      <c r="AYO45" s="113"/>
      <c r="AYP45" s="113"/>
      <c r="AYQ45" s="113"/>
      <c r="AYR45" s="113"/>
      <c r="AYS45" s="113"/>
      <c r="AYT45" s="113"/>
      <c r="AYU45" s="113"/>
      <c r="AYV45" s="113"/>
      <c r="AYW45" s="113"/>
      <c r="AYX45" s="113"/>
      <c r="AYY45" s="113"/>
      <c r="AYZ45" s="113"/>
      <c r="AZA45" s="113"/>
      <c r="AZB45" s="113"/>
      <c r="AZC45" s="113"/>
      <c r="AZD45" s="113"/>
      <c r="AZE45" s="113"/>
      <c r="AZF45" s="113"/>
      <c r="AZG45" s="113"/>
      <c r="AZH45" s="113"/>
      <c r="AZI45" s="113"/>
      <c r="AZJ45" s="113"/>
      <c r="AZK45" s="113"/>
      <c r="AZL45" s="113"/>
      <c r="AZM45" s="113"/>
      <c r="AZN45" s="113"/>
      <c r="AZO45" s="113"/>
      <c r="AZP45" s="113"/>
      <c r="AZQ45" s="113"/>
      <c r="AZR45" s="113"/>
      <c r="AZS45" s="113"/>
      <c r="AZT45" s="113"/>
      <c r="AZU45" s="113"/>
      <c r="AZV45" s="113"/>
      <c r="AZW45" s="113"/>
      <c r="AZX45" s="113"/>
      <c r="AZY45" s="113"/>
      <c r="AZZ45" s="113"/>
      <c r="BAA45" s="113"/>
      <c r="BAB45" s="113"/>
      <c r="BAC45" s="113"/>
      <c r="BAD45" s="113"/>
      <c r="BAE45" s="113"/>
      <c r="BAF45" s="113"/>
      <c r="BAG45" s="113"/>
      <c r="BAH45" s="113"/>
      <c r="BAI45" s="113"/>
      <c r="BAJ45" s="113"/>
      <c r="BAK45" s="113"/>
      <c r="BAL45" s="113"/>
      <c r="BAM45" s="113"/>
      <c r="BAN45" s="113"/>
      <c r="BAO45" s="113"/>
      <c r="BAP45" s="113"/>
      <c r="BAQ45" s="113"/>
      <c r="BAR45" s="113"/>
      <c r="BAS45" s="113"/>
      <c r="BAT45" s="113"/>
      <c r="BAU45" s="113"/>
      <c r="BAV45" s="113"/>
      <c r="BAW45" s="113"/>
      <c r="BAX45" s="113"/>
      <c r="BAY45" s="113"/>
      <c r="BAZ45" s="113"/>
      <c r="BBA45" s="113"/>
      <c r="BBB45" s="113"/>
      <c r="BBC45" s="113"/>
      <c r="BBD45" s="113"/>
      <c r="BBE45" s="113"/>
      <c r="BBF45" s="113"/>
      <c r="BBG45" s="113"/>
      <c r="BBH45" s="113"/>
      <c r="BBI45" s="113"/>
      <c r="BBJ45" s="113"/>
      <c r="BBK45" s="113"/>
      <c r="BBL45" s="113"/>
      <c r="BBM45" s="113"/>
      <c r="BBN45" s="113"/>
      <c r="BBO45" s="113"/>
      <c r="BBP45" s="113"/>
      <c r="BBQ45" s="113"/>
      <c r="BBR45" s="113"/>
      <c r="BBS45" s="113"/>
      <c r="BBT45" s="113"/>
      <c r="BBU45" s="113"/>
      <c r="BBV45" s="113"/>
      <c r="BBW45" s="113"/>
      <c r="BBX45" s="113"/>
      <c r="BBY45" s="113"/>
      <c r="BBZ45" s="113"/>
      <c r="BCA45" s="113"/>
      <c r="BCB45" s="113"/>
      <c r="BCC45" s="113"/>
      <c r="BCD45" s="113"/>
      <c r="BCE45" s="113"/>
      <c r="BCF45" s="113"/>
      <c r="BCG45" s="113"/>
      <c r="BCH45" s="113"/>
      <c r="BCI45" s="113"/>
      <c r="BCJ45" s="113"/>
      <c r="BCK45" s="113"/>
      <c r="BCL45" s="113"/>
      <c r="BCM45" s="113"/>
      <c r="BCN45" s="113"/>
      <c r="BCO45" s="113"/>
      <c r="BCP45" s="113"/>
      <c r="BCQ45" s="113"/>
      <c r="BCR45" s="113"/>
      <c r="BCS45" s="113"/>
      <c r="BCT45" s="113"/>
      <c r="BCU45" s="113"/>
      <c r="BCV45" s="113"/>
      <c r="BCW45" s="113"/>
      <c r="BCX45" s="113"/>
      <c r="BCY45" s="113"/>
      <c r="BCZ45" s="113"/>
      <c r="BDA45" s="113"/>
      <c r="BDB45" s="113"/>
      <c r="BDC45" s="113"/>
      <c r="BDD45" s="113"/>
      <c r="BDE45" s="113"/>
      <c r="BDF45" s="113"/>
      <c r="BDG45" s="113"/>
      <c r="BDH45" s="113"/>
      <c r="BDI45" s="113"/>
      <c r="BDJ45" s="113"/>
      <c r="BDK45" s="113"/>
      <c r="BDL45" s="113"/>
      <c r="BDM45" s="113"/>
      <c r="BDN45" s="113"/>
      <c r="BDO45" s="113"/>
      <c r="BDP45" s="113"/>
      <c r="BDQ45" s="113"/>
      <c r="BDR45" s="113"/>
      <c r="BDS45" s="113"/>
      <c r="BDT45" s="113"/>
      <c r="BDU45" s="113"/>
      <c r="BDV45" s="113"/>
      <c r="BDW45" s="113"/>
      <c r="BDX45" s="113"/>
      <c r="BDY45" s="113"/>
      <c r="BDZ45" s="113"/>
      <c r="BEA45" s="113"/>
      <c r="BEB45" s="113"/>
      <c r="BEC45" s="113"/>
      <c r="BED45" s="113"/>
      <c r="BEE45" s="113"/>
      <c r="BEF45" s="113"/>
      <c r="BEG45" s="113"/>
      <c r="BEH45" s="113"/>
      <c r="BEI45" s="113"/>
      <c r="BEJ45" s="113"/>
      <c r="BEK45" s="113"/>
      <c r="BEL45" s="113"/>
      <c r="BEM45" s="113"/>
      <c r="BEN45" s="113"/>
      <c r="BEO45" s="113"/>
      <c r="BEP45" s="113"/>
      <c r="BEQ45" s="113"/>
      <c r="BER45" s="113"/>
      <c r="BES45" s="113"/>
      <c r="BET45" s="113"/>
      <c r="BEU45" s="113"/>
      <c r="BEV45" s="113"/>
      <c r="BEW45" s="113"/>
      <c r="BEX45" s="113"/>
      <c r="BEY45" s="113"/>
      <c r="BEZ45" s="113"/>
      <c r="BFA45" s="113"/>
      <c r="BFB45" s="113"/>
      <c r="BFC45" s="113"/>
      <c r="BFD45" s="113"/>
      <c r="BFE45" s="113"/>
      <c r="BFF45" s="113"/>
      <c r="BFG45" s="113"/>
      <c r="BFH45" s="113"/>
      <c r="BFI45" s="113"/>
      <c r="BFJ45" s="113"/>
      <c r="BFK45" s="113"/>
      <c r="BFL45" s="113"/>
      <c r="BFM45" s="113"/>
      <c r="BFN45" s="113"/>
      <c r="BFO45" s="113"/>
      <c r="BFP45" s="113"/>
      <c r="BFQ45" s="113"/>
      <c r="BFR45" s="113"/>
      <c r="BFS45" s="113"/>
      <c r="BFT45" s="113"/>
      <c r="BFU45" s="113"/>
      <c r="BFV45" s="113"/>
      <c r="BFW45" s="113"/>
      <c r="BFX45" s="113"/>
      <c r="BFY45" s="113"/>
      <c r="BFZ45" s="113"/>
      <c r="BGA45" s="113"/>
      <c r="BGB45" s="113"/>
      <c r="BGC45" s="113"/>
      <c r="BGD45" s="113"/>
      <c r="BGE45" s="113"/>
      <c r="BGF45" s="113"/>
      <c r="BGG45" s="113"/>
      <c r="BGH45" s="113"/>
      <c r="BGI45" s="113"/>
      <c r="BGJ45" s="113"/>
      <c r="BGK45" s="113"/>
      <c r="BGL45" s="113"/>
      <c r="BGM45" s="113"/>
      <c r="BGN45" s="113"/>
      <c r="BGO45" s="113"/>
      <c r="BGP45" s="113"/>
      <c r="BGQ45" s="113"/>
      <c r="BGR45" s="113"/>
      <c r="BGS45" s="113"/>
      <c r="BGT45" s="113"/>
      <c r="BGU45" s="113"/>
      <c r="BGV45" s="113"/>
      <c r="BGW45" s="113"/>
      <c r="BGX45" s="113"/>
      <c r="BGY45" s="113"/>
      <c r="BGZ45" s="113"/>
      <c r="BHA45" s="113"/>
      <c r="BHB45" s="113"/>
      <c r="BHC45" s="113"/>
      <c r="BHD45" s="113"/>
      <c r="BHE45" s="113"/>
      <c r="BHF45" s="113"/>
      <c r="BHG45" s="113"/>
      <c r="BHH45" s="113"/>
      <c r="BHI45" s="113"/>
      <c r="BHJ45" s="113"/>
      <c r="BHK45" s="113"/>
      <c r="BHL45" s="113"/>
      <c r="BHM45" s="113"/>
      <c r="BHN45" s="113"/>
      <c r="BHO45" s="113"/>
      <c r="BHP45" s="113"/>
      <c r="BHQ45" s="113"/>
      <c r="BHR45" s="113"/>
      <c r="BHS45" s="113"/>
      <c r="BHT45" s="113"/>
      <c r="BHU45" s="113"/>
      <c r="BHV45" s="113"/>
      <c r="BHW45" s="113"/>
      <c r="BHX45" s="113"/>
      <c r="BHY45" s="113"/>
      <c r="BHZ45" s="113"/>
      <c r="BIA45" s="113"/>
      <c r="BIB45" s="113"/>
      <c r="BIC45" s="113"/>
      <c r="BID45" s="113"/>
      <c r="BIE45" s="113"/>
      <c r="BIF45" s="113"/>
      <c r="BIG45" s="113"/>
      <c r="BIH45" s="113"/>
      <c r="BII45" s="113"/>
      <c r="BIJ45" s="113"/>
      <c r="BIK45" s="113"/>
      <c r="BIL45" s="113"/>
      <c r="BIM45" s="113"/>
      <c r="BIN45" s="113"/>
      <c r="BIO45" s="113"/>
      <c r="BIP45" s="113"/>
      <c r="BIQ45" s="113"/>
      <c r="BIR45" s="113"/>
      <c r="BIS45" s="113"/>
      <c r="BIT45" s="113"/>
      <c r="BIU45" s="113"/>
      <c r="BIV45" s="113"/>
      <c r="BIW45" s="113"/>
      <c r="BIX45" s="113"/>
      <c r="BIY45" s="113"/>
      <c r="BIZ45" s="113"/>
      <c r="BJA45" s="113"/>
      <c r="BJB45" s="113"/>
      <c r="BJC45" s="113"/>
      <c r="BJD45" s="113"/>
      <c r="BJE45" s="113"/>
      <c r="BJF45" s="113"/>
      <c r="BJG45" s="113"/>
      <c r="BJH45" s="113"/>
      <c r="BJI45" s="113"/>
      <c r="BJJ45" s="113"/>
      <c r="BJK45" s="113"/>
      <c r="BJL45" s="113"/>
      <c r="BJM45" s="113"/>
      <c r="BJN45" s="113"/>
      <c r="BJO45" s="113"/>
      <c r="BJP45" s="113"/>
      <c r="BJQ45" s="113"/>
      <c r="BJR45" s="113"/>
      <c r="BJS45" s="113"/>
      <c r="BJT45" s="113"/>
      <c r="BJU45" s="113"/>
      <c r="BJV45" s="113"/>
      <c r="BJW45" s="113"/>
      <c r="BJX45" s="113"/>
      <c r="BJY45" s="113"/>
      <c r="BJZ45" s="113"/>
      <c r="BKA45" s="113"/>
      <c r="BKB45" s="113"/>
      <c r="BKC45" s="113"/>
      <c r="BKD45" s="113"/>
      <c r="BKE45" s="113"/>
      <c r="BKF45" s="113"/>
      <c r="BKG45" s="113"/>
      <c r="BKH45" s="113"/>
      <c r="BKI45" s="113"/>
      <c r="BKJ45" s="113"/>
      <c r="BKK45" s="113"/>
      <c r="BKL45" s="113"/>
      <c r="BKM45" s="113"/>
      <c r="BKN45" s="113"/>
      <c r="BKO45" s="113"/>
      <c r="BKP45" s="113"/>
      <c r="BKQ45" s="113"/>
      <c r="BKR45" s="113"/>
      <c r="BKS45" s="113"/>
      <c r="BKT45" s="113"/>
      <c r="BKU45" s="113"/>
      <c r="BKV45" s="113"/>
      <c r="BKW45" s="113"/>
      <c r="BKX45" s="113"/>
      <c r="BKY45" s="113"/>
      <c r="BKZ45" s="113"/>
      <c r="BLA45" s="113"/>
      <c r="BLB45" s="113"/>
      <c r="BLC45" s="113"/>
      <c r="BLD45" s="113"/>
      <c r="BLE45" s="113"/>
      <c r="BLF45" s="113"/>
      <c r="BLG45" s="113"/>
      <c r="BLH45" s="113"/>
      <c r="BLI45" s="113"/>
      <c r="BLJ45" s="113"/>
      <c r="BLK45" s="113"/>
      <c r="BLL45" s="113"/>
      <c r="BLM45" s="113"/>
      <c r="BLN45" s="113"/>
      <c r="BLO45" s="113"/>
      <c r="BLP45" s="114"/>
    </row>
    <row r="46" spans="1:1680" s="115" customFormat="1" ht="20.25" customHeight="1">
      <c r="A46" s="380">
        <v>7</v>
      </c>
      <c r="B46" s="381" t="s">
        <v>520</v>
      </c>
      <c r="C46" s="384"/>
      <c r="D46" s="116" t="s">
        <v>41</v>
      </c>
      <c r="E46" s="117">
        <f>SUM(E47:E50)</f>
        <v>0</v>
      </c>
      <c r="F46" s="117">
        <v>0</v>
      </c>
      <c r="G46" s="108" t="e">
        <f t="shared" ref="G46" si="11">F46/E46*100</f>
        <v>#DIV/0!</v>
      </c>
      <c r="H46" s="387">
        <v>17</v>
      </c>
      <c r="I46" s="367" t="s">
        <v>521</v>
      </c>
      <c r="J46" s="367">
        <v>353</v>
      </c>
      <c r="K46" s="364">
        <v>353</v>
      </c>
      <c r="L46" s="367">
        <f>K46/J46*100</f>
        <v>100</v>
      </c>
      <c r="M46" s="370" t="s">
        <v>522</v>
      </c>
      <c r="N46" s="370" t="s">
        <v>523</v>
      </c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  <c r="IU46" s="113"/>
      <c r="IV46" s="113"/>
      <c r="IW46" s="113"/>
      <c r="IX46" s="113"/>
      <c r="IY46" s="113"/>
      <c r="IZ46" s="113"/>
      <c r="JA46" s="113"/>
      <c r="JB46" s="113"/>
      <c r="JC46" s="113"/>
      <c r="JD46" s="113"/>
      <c r="JE46" s="113"/>
      <c r="JF46" s="113"/>
      <c r="JG46" s="113"/>
      <c r="JH46" s="113"/>
      <c r="JI46" s="113"/>
      <c r="JJ46" s="113"/>
      <c r="JK46" s="113"/>
      <c r="JL46" s="113"/>
      <c r="JM46" s="113"/>
      <c r="JN46" s="113"/>
      <c r="JO46" s="113"/>
      <c r="JP46" s="113"/>
      <c r="JQ46" s="113"/>
      <c r="JR46" s="113"/>
      <c r="JS46" s="113"/>
      <c r="JT46" s="113"/>
      <c r="JU46" s="113"/>
      <c r="JV46" s="113"/>
      <c r="JW46" s="113"/>
      <c r="JX46" s="113"/>
      <c r="JY46" s="113"/>
      <c r="JZ46" s="113"/>
      <c r="KA46" s="113"/>
      <c r="KB46" s="113"/>
      <c r="KC46" s="113"/>
      <c r="KD46" s="113"/>
      <c r="KE46" s="113"/>
      <c r="KF46" s="113"/>
      <c r="KG46" s="113"/>
      <c r="KH46" s="113"/>
      <c r="KI46" s="113"/>
      <c r="KJ46" s="113"/>
      <c r="KK46" s="113"/>
      <c r="KL46" s="113"/>
      <c r="KM46" s="113"/>
      <c r="KN46" s="113"/>
      <c r="KO46" s="113"/>
      <c r="KP46" s="113"/>
      <c r="KQ46" s="113"/>
      <c r="KR46" s="113"/>
      <c r="KS46" s="113"/>
      <c r="KT46" s="113"/>
      <c r="KU46" s="113"/>
      <c r="KV46" s="113"/>
      <c r="KW46" s="113"/>
      <c r="KX46" s="113"/>
      <c r="KY46" s="113"/>
      <c r="KZ46" s="113"/>
      <c r="LA46" s="113"/>
      <c r="LB46" s="113"/>
      <c r="LC46" s="113"/>
      <c r="LD46" s="113"/>
      <c r="LE46" s="113"/>
      <c r="LF46" s="113"/>
      <c r="LG46" s="113"/>
      <c r="LH46" s="113"/>
      <c r="LI46" s="113"/>
      <c r="LJ46" s="113"/>
      <c r="LK46" s="113"/>
      <c r="LL46" s="113"/>
      <c r="LM46" s="113"/>
      <c r="LN46" s="113"/>
      <c r="LO46" s="113"/>
      <c r="LP46" s="113"/>
      <c r="LQ46" s="113"/>
      <c r="LR46" s="113"/>
      <c r="LS46" s="113"/>
      <c r="LT46" s="113"/>
      <c r="LU46" s="113"/>
      <c r="LV46" s="113"/>
      <c r="LW46" s="113"/>
      <c r="LX46" s="113"/>
      <c r="LY46" s="113"/>
      <c r="LZ46" s="113"/>
      <c r="MA46" s="113"/>
      <c r="MB46" s="113"/>
      <c r="MC46" s="113"/>
      <c r="MD46" s="113"/>
      <c r="ME46" s="113"/>
      <c r="MF46" s="113"/>
      <c r="MG46" s="113"/>
      <c r="MH46" s="113"/>
      <c r="MI46" s="113"/>
      <c r="MJ46" s="113"/>
      <c r="MK46" s="113"/>
      <c r="ML46" s="113"/>
      <c r="MM46" s="113"/>
      <c r="MN46" s="113"/>
      <c r="MO46" s="113"/>
      <c r="MP46" s="113"/>
      <c r="MQ46" s="113"/>
      <c r="MR46" s="113"/>
      <c r="MS46" s="113"/>
      <c r="MT46" s="113"/>
      <c r="MU46" s="113"/>
      <c r="MV46" s="113"/>
      <c r="MW46" s="113"/>
      <c r="MX46" s="113"/>
      <c r="MY46" s="113"/>
      <c r="MZ46" s="113"/>
      <c r="NA46" s="113"/>
      <c r="NB46" s="113"/>
      <c r="NC46" s="113"/>
      <c r="ND46" s="113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3"/>
      <c r="NS46" s="113"/>
      <c r="NT46" s="113"/>
      <c r="NU46" s="113"/>
      <c r="NV46" s="113"/>
      <c r="NW46" s="113"/>
      <c r="NX46" s="113"/>
      <c r="NY46" s="113"/>
      <c r="NZ46" s="113"/>
      <c r="OA46" s="113"/>
      <c r="OB46" s="113"/>
      <c r="OC46" s="113"/>
      <c r="OD46" s="113"/>
      <c r="OE46" s="113"/>
      <c r="OF46" s="113"/>
      <c r="OG46" s="113"/>
      <c r="OH46" s="113"/>
      <c r="OI46" s="113"/>
      <c r="OJ46" s="113"/>
      <c r="OK46" s="113"/>
      <c r="OL46" s="113"/>
      <c r="OM46" s="113"/>
      <c r="ON46" s="113"/>
      <c r="OO46" s="113"/>
      <c r="OP46" s="113"/>
      <c r="OQ46" s="113"/>
      <c r="OR46" s="113"/>
      <c r="OS46" s="113"/>
      <c r="OT46" s="113"/>
      <c r="OU46" s="113"/>
      <c r="OV46" s="113"/>
      <c r="OW46" s="113"/>
      <c r="OX46" s="113"/>
      <c r="OY46" s="113"/>
      <c r="OZ46" s="113"/>
      <c r="PA46" s="113"/>
      <c r="PB46" s="113"/>
      <c r="PC46" s="113"/>
      <c r="PD46" s="113"/>
      <c r="PE46" s="113"/>
      <c r="PF46" s="113"/>
      <c r="PG46" s="113"/>
      <c r="PH46" s="113"/>
      <c r="PI46" s="113"/>
      <c r="PJ46" s="113"/>
      <c r="PK46" s="113"/>
      <c r="PL46" s="113"/>
      <c r="PM46" s="113"/>
      <c r="PN46" s="113"/>
      <c r="PO46" s="113"/>
      <c r="PP46" s="113"/>
      <c r="PQ46" s="113"/>
      <c r="PR46" s="113"/>
      <c r="PS46" s="113"/>
      <c r="PT46" s="113"/>
      <c r="PU46" s="113"/>
      <c r="PV46" s="113"/>
      <c r="PW46" s="113"/>
      <c r="PX46" s="113"/>
      <c r="PY46" s="113"/>
      <c r="PZ46" s="113"/>
      <c r="QA46" s="113"/>
      <c r="QB46" s="113"/>
      <c r="QC46" s="113"/>
      <c r="QD46" s="113"/>
      <c r="QE46" s="113"/>
      <c r="QF46" s="113"/>
      <c r="QG46" s="113"/>
      <c r="QH46" s="113"/>
      <c r="QI46" s="113"/>
      <c r="QJ46" s="113"/>
      <c r="QK46" s="113"/>
      <c r="QL46" s="113"/>
      <c r="QM46" s="113"/>
      <c r="QN46" s="113"/>
      <c r="QO46" s="113"/>
      <c r="QP46" s="113"/>
      <c r="QQ46" s="113"/>
      <c r="QR46" s="113"/>
      <c r="QS46" s="113"/>
      <c r="QT46" s="113"/>
      <c r="QU46" s="113"/>
      <c r="QV46" s="113"/>
      <c r="QW46" s="113"/>
      <c r="QX46" s="113"/>
      <c r="QY46" s="113"/>
      <c r="QZ46" s="113"/>
      <c r="RA46" s="113"/>
      <c r="RB46" s="113"/>
      <c r="RC46" s="113"/>
      <c r="RD46" s="113"/>
      <c r="RE46" s="113"/>
      <c r="RF46" s="113"/>
      <c r="RG46" s="113"/>
      <c r="RH46" s="113"/>
      <c r="RI46" s="113"/>
      <c r="RJ46" s="113"/>
      <c r="RK46" s="113"/>
      <c r="RL46" s="113"/>
      <c r="RM46" s="113"/>
      <c r="RN46" s="113"/>
      <c r="RO46" s="113"/>
      <c r="RP46" s="113"/>
      <c r="RQ46" s="113"/>
      <c r="RR46" s="113"/>
      <c r="RS46" s="113"/>
      <c r="RT46" s="113"/>
      <c r="RU46" s="113"/>
      <c r="RV46" s="113"/>
      <c r="RW46" s="113"/>
      <c r="RX46" s="113"/>
      <c r="RY46" s="113"/>
      <c r="RZ46" s="113"/>
      <c r="SA46" s="113"/>
      <c r="SB46" s="113"/>
      <c r="SC46" s="113"/>
      <c r="SD46" s="113"/>
      <c r="SE46" s="113"/>
      <c r="SF46" s="113"/>
      <c r="SG46" s="113"/>
      <c r="SH46" s="113"/>
      <c r="SI46" s="113"/>
      <c r="SJ46" s="113"/>
      <c r="SK46" s="113"/>
      <c r="SL46" s="113"/>
      <c r="SM46" s="113"/>
      <c r="SN46" s="113"/>
      <c r="SO46" s="113"/>
      <c r="SP46" s="113"/>
      <c r="SQ46" s="113"/>
      <c r="SR46" s="113"/>
      <c r="SS46" s="113"/>
      <c r="ST46" s="113"/>
      <c r="SU46" s="113"/>
      <c r="SV46" s="113"/>
      <c r="SW46" s="113"/>
      <c r="SX46" s="113"/>
      <c r="SY46" s="113"/>
      <c r="SZ46" s="113"/>
      <c r="TA46" s="113"/>
      <c r="TB46" s="113"/>
      <c r="TC46" s="113"/>
      <c r="TD46" s="113"/>
      <c r="TE46" s="113"/>
      <c r="TF46" s="113"/>
      <c r="TG46" s="113"/>
      <c r="TH46" s="113"/>
      <c r="TI46" s="113"/>
      <c r="TJ46" s="113"/>
      <c r="TK46" s="113"/>
      <c r="TL46" s="113"/>
      <c r="TM46" s="113"/>
      <c r="TN46" s="113"/>
      <c r="TO46" s="113"/>
      <c r="TP46" s="113"/>
      <c r="TQ46" s="113"/>
      <c r="TR46" s="113"/>
      <c r="TS46" s="113"/>
      <c r="TT46" s="113"/>
      <c r="TU46" s="113"/>
      <c r="TV46" s="113"/>
      <c r="TW46" s="113"/>
      <c r="TX46" s="113"/>
      <c r="TY46" s="113"/>
      <c r="TZ46" s="113"/>
      <c r="UA46" s="113"/>
      <c r="UB46" s="113"/>
      <c r="UC46" s="113"/>
      <c r="UD46" s="113"/>
      <c r="UE46" s="113"/>
      <c r="UF46" s="113"/>
      <c r="UG46" s="113"/>
      <c r="UH46" s="113"/>
      <c r="UI46" s="113"/>
      <c r="UJ46" s="113"/>
      <c r="UK46" s="113"/>
      <c r="UL46" s="113"/>
      <c r="UM46" s="113"/>
      <c r="UN46" s="113"/>
      <c r="UO46" s="113"/>
      <c r="UP46" s="113"/>
      <c r="UQ46" s="113"/>
      <c r="UR46" s="113"/>
      <c r="US46" s="113"/>
      <c r="UT46" s="113"/>
      <c r="UU46" s="113"/>
      <c r="UV46" s="113"/>
      <c r="UW46" s="113"/>
      <c r="UX46" s="113"/>
      <c r="UY46" s="113"/>
      <c r="UZ46" s="113"/>
      <c r="VA46" s="113"/>
      <c r="VB46" s="113"/>
      <c r="VC46" s="113"/>
      <c r="VD46" s="113"/>
      <c r="VE46" s="113"/>
      <c r="VF46" s="113"/>
      <c r="VG46" s="113"/>
      <c r="VH46" s="113"/>
      <c r="VI46" s="113"/>
      <c r="VJ46" s="113"/>
      <c r="VK46" s="113"/>
      <c r="VL46" s="113"/>
      <c r="VM46" s="113"/>
      <c r="VN46" s="113"/>
      <c r="VO46" s="113"/>
      <c r="VP46" s="113"/>
      <c r="VQ46" s="113"/>
      <c r="VR46" s="113"/>
      <c r="VS46" s="113"/>
      <c r="VT46" s="113"/>
      <c r="VU46" s="113"/>
      <c r="VV46" s="113"/>
      <c r="VW46" s="113"/>
      <c r="VX46" s="113"/>
      <c r="VY46" s="113"/>
      <c r="VZ46" s="113"/>
      <c r="WA46" s="113"/>
      <c r="WB46" s="113"/>
      <c r="WC46" s="113"/>
      <c r="WD46" s="113"/>
      <c r="WE46" s="113"/>
      <c r="WF46" s="113"/>
      <c r="WG46" s="113"/>
      <c r="WH46" s="113"/>
      <c r="WI46" s="113"/>
      <c r="WJ46" s="113"/>
      <c r="WK46" s="113"/>
      <c r="WL46" s="113"/>
      <c r="WM46" s="113"/>
      <c r="WN46" s="113"/>
      <c r="WO46" s="113"/>
      <c r="WP46" s="113"/>
      <c r="WQ46" s="113"/>
      <c r="WR46" s="113"/>
      <c r="WS46" s="113"/>
      <c r="WT46" s="113"/>
      <c r="WU46" s="113"/>
      <c r="WV46" s="113"/>
      <c r="WW46" s="113"/>
      <c r="WX46" s="113"/>
      <c r="WY46" s="113"/>
      <c r="WZ46" s="113"/>
      <c r="XA46" s="113"/>
      <c r="XB46" s="113"/>
      <c r="XC46" s="113"/>
      <c r="XD46" s="113"/>
      <c r="XE46" s="113"/>
      <c r="XF46" s="113"/>
      <c r="XG46" s="113"/>
      <c r="XH46" s="113"/>
      <c r="XI46" s="113"/>
      <c r="XJ46" s="113"/>
      <c r="XK46" s="113"/>
      <c r="XL46" s="113"/>
      <c r="XM46" s="113"/>
      <c r="XN46" s="113"/>
      <c r="XO46" s="113"/>
      <c r="XP46" s="113"/>
      <c r="XQ46" s="113"/>
      <c r="XR46" s="113"/>
      <c r="XS46" s="113"/>
      <c r="XT46" s="113"/>
      <c r="XU46" s="113"/>
      <c r="XV46" s="113"/>
      <c r="XW46" s="113"/>
      <c r="XX46" s="113"/>
      <c r="XY46" s="113"/>
      <c r="XZ46" s="113"/>
      <c r="YA46" s="113"/>
      <c r="YB46" s="113"/>
      <c r="YC46" s="113"/>
      <c r="YD46" s="113"/>
      <c r="YE46" s="113"/>
      <c r="YF46" s="113"/>
      <c r="YG46" s="113"/>
      <c r="YH46" s="113"/>
      <c r="YI46" s="113"/>
      <c r="YJ46" s="113"/>
      <c r="YK46" s="113"/>
      <c r="YL46" s="113"/>
      <c r="YM46" s="113"/>
      <c r="YN46" s="113"/>
      <c r="YO46" s="113"/>
      <c r="YP46" s="113"/>
      <c r="YQ46" s="113"/>
      <c r="YR46" s="113"/>
      <c r="YS46" s="113"/>
      <c r="YT46" s="113"/>
      <c r="YU46" s="113"/>
      <c r="YV46" s="113"/>
      <c r="YW46" s="113"/>
      <c r="YX46" s="113"/>
      <c r="YY46" s="113"/>
      <c r="YZ46" s="113"/>
      <c r="ZA46" s="113"/>
      <c r="ZB46" s="113"/>
      <c r="ZC46" s="113"/>
      <c r="ZD46" s="113"/>
      <c r="ZE46" s="113"/>
      <c r="ZF46" s="113"/>
      <c r="ZG46" s="113"/>
      <c r="ZH46" s="113"/>
      <c r="ZI46" s="113"/>
      <c r="ZJ46" s="113"/>
      <c r="ZK46" s="113"/>
      <c r="ZL46" s="113"/>
      <c r="ZM46" s="113"/>
      <c r="ZN46" s="113"/>
      <c r="ZO46" s="113"/>
      <c r="ZP46" s="113"/>
      <c r="ZQ46" s="113"/>
      <c r="ZR46" s="113"/>
      <c r="ZS46" s="113"/>
      <c r="ZT46" s="113"/>
      <c r="ZU46" s="113"/>
      <c r="ZV46" s="113"/>
      <c r="ZW46" s="113"/>
      <c r="ZX46" s="113"/>
      <c r="ZY46" s="113"/>
      <c r="ZZ46" s="113"/>
      <c r="AAA46" s="113"/>
      <c r="AAB46" s="113"/>
      <c r="AAC46" s="113"/>
      <c r="AAD46" s="113"/>
      <c r="AAE46" s="113"/>
      <c r="AAF46" s="113"/>
      <c r="AAG46" s="113"/>
      <c r="AAH46" s="113"/>
      <c r="AAI46" s="113"/>
      <c r="AAJ46" s="113"/>
      <c r="AAK46" s="113"/>
      <c r="AAL46" s="113"/>
      <c r="AAM46" s="113"/>
      <c r="AAN46" s="113"/>
      <c r="AAO46" s="113"/>
      <c r="AAP46" s="113"/>
      <c r="AAQ46" s="113"/>
      <c r="AAR46" s="113"/>
      <c r="AAS46" s="113"/>
      <c r="AAT46" s="113"/>
      <c r="AAU46" s="113"/>
      <c r="AAV46" s="113"/>
      <c r="AAW46" s="113"/>
      <c r="AAX46" s="113"/>
      <c r="AAY46" s="113"/>
      <c r="AAZ46" s="113"/>
      <c r="ABA46" s="113"/>
      <c r="ABB46" s="113"/>
      <c r="ABC46" s="113"/>
      <c r="ABD46" s="113"/>
      <c r="ABE46" s="113"/>
      <c r="ABF46" s="113"/>
      <c r="ABG46" s="113"/>
      <c r="ABH46" s="113"/>
      <c r="ABI46" s="113"/>
      <c r="ABJ46" s="113"/>
      <c r="ABK46" s="113"/>
      <c r="ABL46" s="113"/>
      <c r="ABM46" s="113"/>
      <c r="ABN46" s="113"/>
      <c r="ABO46" s="113"/>
      <c r="ABP46" s="113"/>
      <c r="ABQ46" s="113"/>
      <c r="ABR46" s="113"/>
      <c r="ABS46" s="113"/>
      <c r="ABT46" s="113"/>
      <c r="ABU46" s="113"/>
      <c r="ABV46" s="113"/>
      <c r="ABW46" s="113"/>
      <c r="ABX46" s="113"/>
      <c r="ABY46" s="113"/>
      <c r="ABZ46" s="113"/>
      <c r="ACA46" s="113"/>
      <c r="ACB46" s="113"/>
      <c r="ACC46" s="113"/>
      <c r="ACD46" s="113"/>
      <c r="ACE46" s="113"/>
      <c r="ACF46" s="113"/>
      <c r="ACG46" s="113"/>
      <c r="ACH46" s="113"/>
      <c r="ACI46" s="113"/>
      <c r="ACJ46" s="113"/>
      <c r="ACK46" s="113"/>
      <c r="ACL46" s="113"/>
      <c r="ACM46" s="113"/>
      <c r="ACN46" s="113"/>
      <c r="ACO46" s="113"/>
      <c r="ACP46" s="113"/>
      <c r="ACQ46" s="113"/>
      <c r="ACR46" s="113"/>
      <c r="ACS46" s="113"/>
      <c r="ACT46" s="113"/>
      <c r="ACU46" s="113"/>
      <c r="ACV46" s="113"/>
      <c r="ACW46" s="113"/>
      <c r="ACX46" s="113"/>
      <c r="ACY46" s="113"/>
      <c r="ACZ46" s="113"/>
      <c r="ADA46" s="113"/>
      <c r="ADB46" s="113"/>
      <c r="ADC46" s="113"/>
      <c r="ADD46" s="113"/>
      <c r="ADE46" s="113"/>
      <c r="ADF46" s="113"/>
      <c r="ADG46" s="113"/>
      <c r="ADH46" s="113"/>
      <c r="ADI46" s="113"/>
      <c r="ADJ46" s="113"/>
      <c r="ADK46" s="113"/>
      <c r="ADL46" s="113"/>
      <c r="ADM46" s="113"/>
      <c r="ADN46" s="113"/>
      <c r="ADO46" s="113"/>
      <c r="ADP46" s="113"/>
      <c r="ADQ46" s="113"/>
      <c r="ADR46" s="113"/>
      <c r="ADS46" s="113"/>
      <c r="ADT46" s="113"/>
      <c r="ADU46" s="113"/>
      <c r="ADV46" s="113"/>
      <c r="ADW46" s="113"/>
      <c r="ADX46" s="113"/>
      <c r="ADY46" s="113"/>
      <c r="ADZ46" s="113"/>
      <c r="AEA46" s="113"/>
      <c r="AEB46" s="113"/>
      <c r="AEC46" s="113"/>
      <c r="AED46" s="113"/>
      <c r="AEE46" s="113"/>
      <c r="AEF46" s="113"/>
      <c r="AEG46" s="113"/>
      <c r="AEH46" s="113"/>
      <c r="AEI46" s="113"/>
      <c r="AEJ46" s="113"/>
      <c r="AEK46" s="113"/>
      <c r="AEL46" s="113"/>
      <c r="AEM46" s="113"/>
      <c r="AEN46" s="113"/>
      <c r="AEO46" s="113"/>
      <c r="AEP46" s="113"/>
      <c r="AEQ46" s="113"/>
      <c r="AER46" s="113"/>
      <c r="AES46" s="113"/>
      <c r="AET46" s="113"/>
      <c r="AEU46" s="113"/>
      <c r="AEV46" s="113"/>
      <c r="AEW46" s="113"/>
      <c r="AEX46" s="113"/>
      <c r="AEY46" s="113"/>
      <c r="AEZ46" s="113"/>
      <c r="AFA46" s="113"/>
      <c r="AFB46" s="113"/>
      <c r="AFC46" s="113"/>
      <c r="AFD46" s="113"/>
      <c r="AFE46" s="113"/>
      <c r="AFF46" s="113"/>
      <c r="AFG46" s="113"/>
      <c r="AFH46" s="113"/>
      <c r="AFI46" s="113"/>
      <c r="AFJ46" s="113"/>
      <c r="AFK46" s="113"/>
      <c r="AFL46" s="113"/>
      <c r="AFM46" s="113"/>
      <c r="AFN46" s="113"/>
      <c r="AFO46" s="113"/>
      <c r="AFP46" s="113"/>
      <c r="AFQ46" s="113"/>
      <c r="AFR46" s="113"/>
      <c r="AFS46" s="113"/>
      <c r="AFT46" s="113"/>
      <c r="AFU46" s="113"/>
      <c r="AFV46" s="113"/>
      <c r="AFW46" s="113"/>
      <c r="AFX46" s="113"/>
      <c r="AFY46" s="113"/>
      <c r="AFZ46" s="113"/>
      <c r="AGA46" s="113"/>
      <c r="AGB46" s="113"/>
      <c r="AGC46" s="113"/>
      <c r="AGD46" s="113"/>
      <c r="AGE46" s="113"/>
      <c r="AGF46" s="113"/>
      <c r="AGG46" s="113"/>
      <c r="AGH46" s="113"/>
      <c r="AGI46" s="113"/>
      <c r="AGJ46" s="113"/>
      <c r="AGK46" s="113"/>
      <c r="AGL46" s="113"/>
      <c r="AGM46" s="113"/>
      <c r="AGN46" s="113"/>
      <c r="AGO46" s="113"/>
      <c r="AGP46" s="113"/>
      <c r="AGQ46" s="113"/>
      <c r="AGR46" s="113"/>
      <c r="AGS46" s="113"/>
      <c r="AGT46" s="113"/>
      <c r="AGU46" s="113"/>
      <c r="AGV46" s="113"/>
      <c r="AGW46" s="113"/>
      <c r="AGX46" s="113"/>
      <c r="AGY46" s="113"/>
      <c r="AGZ46" s="113"/>
      <c r="AHA46" s="113"/>
      <c r="AHB46" s="113"/>
      <c r="AHC46" s="113"/>
      <c r="AHD46" s="113"/>
      <c r="AHE46" s="113"/>
      <c r="AHF46" s="113"/>
      <c r="AHG46" s="113"/>
      <c r="AHH46" s="113"/>
      <c r="AHI46" s="113"/>
      <c r="AHJ46" s="113"/>
      <c r="AHK46" s="113"/>
      <c r="AHL46" s="113"/>
      <c r="AHM46" s="113"/>
      <c r="AHN46" s="113"/>
      <c r="AHO46" s="113"/>
      <c r="AHP46" s="113"/>
      <c r="AHQ46" s="113"/>
      <c r="AHR46" s="113"/>
      <c r="AHS46" s="113"/>
      <c r="AHT46" s="113"/>
      <c r="AHU46" s="113"/>
      <c r="AHV46" s="113"/>
      <c r="AHW46" s="113"/>
      <c r="AHX46" s="113"/>
      <c r="AHY46" s="113"/>
      <c r="AHZ46" s="113"/>
      <c r="AIA46" s="113"/>
      <c r="AIB46" s="113"/>
      <c r="AIC46" s="113"/>
      <c r="AID46" s="113"/>
      <c r="AIE46" s="113"/>
      <c r="AIF46" s="113"/>
      <c r="AIG46" s="113"/>
      <c r="AIH46" s="113"/>
      <c r="AII46" s="113"/>
      <c r="AIJ46" s="113"/>
      <c r="AIK46" s="113"/>
      <c r="AIL46" s="113"/>
      <c r="AIM46" s="113"/>
      <c r="AIN46" s="113"/>
      <c r="AIO46" s="113"/>
      <c r="AIP46" s="113"/>
      <c r="AIQ46" s="113"/>
      <c r="AIR46" s="113"/>
      <c r="AIS46" s="113"/>
      <c r="AIT46" s="113"/>
      <c r="AIU46" s="113"/>
      <c r="AIV46" s="113"/>
      <c r="AIW46" s="113"/>
      <c r="AIX46" s="113"/>
      <c r="AIY46" s="113"/>
      <c r="AIZ46" s="113"/>
      <c r="AJA46" s="113"/>
      <c r="AJB46" s="113"/>
      <c r="AJC46" s="113"/>
      <c r="AJD46" s="113"/>
      <c r="AJE46" s="113"/>
      <c r="AJF46" s="113"/>
      <c r="AJG46" s="113"/>
      <c r="AJH46" s="113"/>
      <c r="AJI46" s="113"/>
      <c r="AJJ46" s="113"/>
      <c r="AJK46" s="113"/>
      <c r="AJL46" s="113"/>
      <c r="AJM46" s="113"/>
      <c r="AJN46" s="113"/>
      <c r="AJO46" s="113"/>
      <c r="AJP46" s="113"/>
      <c r="AJQ46" s="113"/>
      <c r="AJR46" s="113"/>
      <c r="AJS46" s="113"/>
      <c r="AJT46" s="113"/>
      <c r="AJU46" s="113"/>
      <c r="AJV46" s="113"/>
      <c r="AJW46" s="113"/>
      <c r="AJX46" s="113"/>
      <c r="AJY46" s="113"/>
      <c r="AJZ46" s="113"/>
      <c r="AKA46" s="113"/>
      <c r="AKB46" s="113"/>
      <c r="AKC46" s="113"/>
      <c r="AKD46" s="113"/>
      <c r="AKE46" s="113"/>
      <c r="AKF46" s="113"/>
      <c r="AKG46" s="113"/>
      <c r="AKH46" s="113"/>
      <c r="AKI46" s="113"/>
      <c r="AKJ46" s="113"/>
      <c r="AKK46" s="113"/>
      <c r="AKL46" s="113"/>
      <c r="AKM46" s="113"/>
      <c r="AKN46" s="113"/>
      <c r="AKO46" s="113"/>
      <c r="AKP46" s="113"/>
      <c r="AKQ46" s="113"/>
      <c r="AKR46" s="113"/>
      <c r="AKS46" s="113"/>
      <c r="AKT46" s="113"/>
      <c r="AKU46" s="113"/>
      <c r="AKV46" s="113"/>
      <c r="AKW46" s="113"/>
      <c r="AKX46" s="113"/>
      <c r="AKY46" s="113"/>
      <c r="AKZ46" s="113"/>
      <c r="ALA46" s="113"/>
      <c r="ALB46" s="113"/>
      <c r="ALC46" s="113"/>
      <c r="ALD46" s="113"/>
      <c r="ALE46" s="113"/>
      <c r="ALF46" s="113"/>
      <c r="ALG46" s="113"/>
      <c r="ALH46" s="113"/>
      <c r="ALI46" s="113"/>
      <c r="ALJ46" s="113"/>
      <c r="ALK46" s="113"/>
      <c r="ALL46" s="113"/>
      <c r="ALM46" s="113"/>
      <c r="ALN46" s="113"/>
      <c r="ALO46" s="113"/>
      <c r="ALP46" s="113"/>
      <c r="ALQ46" s="113"/>
      <c r="ALR46" s="113"/>
      <c r="ALS46" s="113"/>
      <c r="ALT46" s="113"/>
      <c r="ALU46" s="113"/>
      <c r="ALV46" s="113"/>
      <c r="ALW46" s="113"/>
      <c r="ALX46" s="113"/>
      <c r="ALY46" s="113"/>
      <c r="ALZ46" s="113"/>
      <c r="AMA46" s="113"/>
      <c r="AMB46" s="113"/>
      <c r="AMC46" s="113"/>
      <c r="AMD46" s="113"/>
      <c r="AME46" s="113"/>
      <c r="AMF46" s="113"/>
      <c r="AMG46" s="113"/>
      <c r="AMH46" s="113"/>
      <c r="AMI46" s="113"/>
      <c r="AMJ46" s="113"/>
      <c r="AMK46" s="113"/>
      <c r="AML46" s="113"/>
      <c r="AMM46" s="113"/>
      <c r="AMN46" s="113"/>
      <c r="AMO46" s="113"/>
      <c r="AMP46" s="113"/>
      <c r="AMQ46" s="113"/>
      <c r="AMR46" s="113"/>
      <c r="AMS46" s="113"/>
      <c r="AMT46" s="113"/>
      <c r="AMU46" s="113"/>
      <c r="AMV46" s="113"/>
      <c r="AMW46" s="113"/>
      <c r="AMX46" s="113"/>
      <c r="AMY46" s="113"/>
      <c r="AMZ46" s="113"/>
      <c r="ANA46" s="113"/>
      <c r="ANB46" s="113"/>
      <c r="ANC46" s="113"/>
      <c r="AND46" s="113"/>
      <c r="ANE46" s="113"/>
      <c r="ANF46" s="113"/>
      <c r="ANG46" s="113"/>
      <c r="ANH46" s="113"/>
      <c r="ANI46" s="113"/>
      <c r="ANJ46" s="113"/>
      <c r="ANK46" s="113"/>
      <c r="ANL46" s="113"/>
      <c r="ANM46" s="113"/>
      <c r="ANN46" s="113"/>
      <c r="ANO46" s="113"/>
      <c r="ANP46" s="113"/>
      <c r="ANQ46" s="113"/>
      <c r="ANR46" s="113"/>
      <c r="ANS46" s="113"/>
      <c r="ANT46" s="113"/>
      <c r="ANU46" s="113"/>
      <c r="ANV46" s="113"/>
      <c r="ANW46" s="113"/>
      <c r="ANX46" s="113"/>
      <c r="ANY46" s="113"/>
      <c r="ANZ46" s="113"/>
      <c r="AOA46" s="113"/>
      <c r="AOB46" s="113"/>
      <c r="AOC46" s="113"/>
      <c r="AOD46" s="113"/>
      <c r="AOE46" s="113"/>
      <c r="AOF46" s="113"/>
      <c r="AOG46" s="113"/>
      <c r="AOH46" s="113"/>
      <c r="AOI46" s="113"/>
      <c r="AOJ46" s="113"/>
      <c r="AOK46" s="113"/>
      <c r="AOL46" s="113"/>
      <c r="AOM46" s="113"/>
      <c r="AON46" s="113"/>
      <c r="AOO46" s="113"/>
      <c r="AOP46" s="113"/>
      <c r="AOQ46" s="113"/>
      <c r="AOR46" s="113"/>
      <c r="AOS46" s="113"/>
      <c r="AOT46" s="113"/>
      <c r="AOU46" s="113"/>
      <c r="AOV46" s="113"/>
      <c r="AOW46" s="113"/>
      <c r="AOX46" s="113"/>
      <c r="AOY46" s="113"/>
      <c r="AOZ46" s="113"/>
      <c r="APA46" s="113"/>
      <c r="APB46" s="113"/>
      <c r="APC46" s="113"/>
      <c r="APD46" s="113"/>
      <c r="APE46" s="113"/>
      <c r="APF46" s="113"/>
      <c r="APG46" s="113"/>
      <c r="APH46" s="113"/>
      <c r="API46" s="113"/>
      <c r="APJ46" s="113"/>
      <c r="APK46" s="113"/>
      <c r="APL46" s="113"/>
      <c r="APM46" s="113"/>
      <c r="APN46" s="113"/>
      <c r="APO46" s="113"/>
      <c r="APP46" s="113"/>
      <c r="APQ46" s="113"/>
      <c r="APR46" s="113"/>
      <c r="APS46" s="113"/>
      <c r="APT46" s="113"/>
      <c r="APU46" s="113"/>
      <c r="APV46" s="113"/>
      <c r="APW46" s="113"/>
      <c r="APX46" s="113"/>
      <c r="APY46" s="113"/>
      <c r="APZ46" s="113"/>
      <c r="AQA46" s="113"/>
      <c r="AQB46" s="113"/>
      <c r="AQC46" s="113"/>
      <c r="AQD46" s="113"/>
      <c r="AQE46" s="113"/>
      <c r="AQF46" s="113"/>
      <c r="AQG46" s="113"/>
      <c r="AQH46" s="113"/>
      <c r="AQI46" s="113"/>
      <c r="AQJ46" s="113"/>
      <c r="AQK46" s="113"/>
      <c r="AQL46" s="113"/>
      <c r="AQM46" s="113"/>
      <c r="AQN46" s="113"/>
      <c r="AQO46" s="113"/>
      <c r="AQP46" s="113"/>
      <c r="AQQ46" s="113"/>
      <c r="AQR46" s="113"/>
      <c r="AQS46" s="113"/>
      <c r="AQT46" s="113"/>
      <c r="AQU46" s="113"/>
      <c r="AQV46" s="113"/>
      <c r="AQW46" s="113"/>
      <c r="AQX46" s="113"/>
      <c r="AQY46" s="113"/>
      <c r="AQZ46" s="113"/>
      <c r="ARA46" s="113"/>
      <c r="ARB46" s="113"/>
      <c r="ARC46" s="113"/>
      <c r="ARD46" s="113"/>
      <c r="ARE46" s="113"/>
      <c r="ARF46" s="113"/>
      <c r="ARG46" s="113"/>
      <c r="ARH46" s="113"/>
      <c r="ARI46" s="113"/>
      <c r="ARJ46" s="113"/>
      <c r="ARK46" s="113"/>
      <c r="ARL46" s="113"/>
      <c r="ARM46" s="113"/>
      <c r="ARN46" s="113"/>
      <c r="ARO46" s="113"/>
      <c r="ARP46" s="113"/>
      <c r="ARQ46" s="113"/>
      <c r="ARR46" s="113"/>
      <c r="ARS46" s="113"/>
      <c r="ART46" s="113"/>
      <c r="ARU46" s="113"/>
      <c r="ARV46" s="113"/>
      <c r="ARW46" s="113"/>
      <c r="ARX46" s="113"/>
      <c r="ARY46" s="113"/>
      <c r="ARZ46" s="113"/>
      <c r="ASA46" s="113"/>
      <c r="ASB46" s="113"/>
      <c r="ASC46" s="113"/>
      <c r="ASD46" s="113"/>
      <c r="ASE46" s="113"/>
      <c r="ASF46" s="113"/>
      <c r="ASG46" s="113"/>
      <c r="ASH46" s="113"/>
      <c r="ASI46" s="113"/>
      <c r="ASJ46" s="113"/>
      <c r="ASK46" s="113"/>
      <c r="ASL46" s="113"/>
      <c r="ASM46" s="113"/>
      <c r="ASN46" s="113"/>
      <c r="ASO46" s="113"/>
      <c r="ASP46" s="113"/>
      <c r="ASQ46" s="113"/>
      <c r="ASR46" s="113"/>
      <c r="ASS46" s="113"/>
      <c r="AST46" s="113"/>
      <c r="ASU46" s="113"/>
      <c r="ASV46" s="113"/>
      <c r="ASW46" s="113"/>
      <c r="ASX46" s="113"/>
      <c r="ASY46" s="113"/>
      <c r="ASZ46" s="113"/>
      <c r="ATA46" s="113"/>
      <c r="ATB46" s="113"/>
      <c r="ATC46" s="113"/>
      <c r="ATD46" s="113"/>
      <c r="ATE46" s="113"/>
      <c r="ATF46" s="113"/>
      <c r="ATG46" s="113"/>
      <c r="ATH46" s="113"/>
      <c r="ATI46" s="113"/>
      <c r="ATJ46" s="113"/>
      <c r="ATK46" s="113"/>
      <c r="ATL46" s="113"/>
      <c r="ATM46" s="113"/>
      <c r="ATN46" s="113"/>
      <c r="ATO46" s="113"/>
      <c r="ATP46" s="113"/>
      <c r="ATQ46" s="113"/>
      <c r="ATR46" s="113"/>
      <c r="ATS46" s="113"/>
      <c r="ATT46" s="113"/>
      <c r="ATU46" s="113"/>
      <c r="ATV46" s="113"/>
      <c r="ATW46" s="113"/>
      <c r="ATX46" s="113"/>
      <c r="ATY46" s="113"/>
      <c r="ATZ46" s="113"/>
      <c r="AUA46" s="113"/>
      <c r="AUB46" s="113"/>
      <c r="AUC46" s="113"/>
      <c r="AUD46" s="113"/>
      <c r="AUE46" s="113"/>
      <c r="AUF46" s="113"/>
      <c r="AUG46" s="113"/>
      <c r="AUH46" s="113"/>
      <c r="AUI46" s="113"/>
      <c r="AUJ46" s="113"/>
      <c r="AUK46" s="113"/>
      <c r="AUL46" s="113"/>
      <c r="AUM46" s="113"/>
      <c r="AUN46" s="113"/>
      <c r="AUO46" s="113"/>
      <c r="AUP46" s="113"/>
      <c r="AUQ46" s="113"/>
      <c r="AUR46" s="113"/>
      <c r="AUS46" s="113"/>
      <c r="AUT46" s="113"/>
      <c r="AUU46" s="113"/>
      <c r="AUV46" s="113"/>
      <c r="AUW46" s="113"/>
      <c r="AUX46" s="113"/>
      <c r="AUY46" s="113"/>
      <c r="AUZ46" s="113"/>
      <c r="AVA46" s="113"/>
      <c r="AVB46" s="113"/>
      <c r="AVC46" s="113"/>
      <c r="AVD46" s="113"/>
      <c r="AVE46" s="113"/>
      <c r="AVF46" s="113"/>
      <c r="AVG46" s="113"/>
      <c r="AVH46" s="113"/>
      <c r="AVI46" s="113"/>
      <c r="AVJ46" s="113"/>
      <c r="AVK46" s="113"/>
      <c r="AVL46" s="113"/>
      <c r="AVM46" s="113"/>
      <c r="AVN46" s="113"/>
      <c r="AVO46" s="113"/>
      <c r="AVP46" s="113"/>
      <c r="AVQ46" s="113"/>
      <c r="AVR46" s="113"/>
      <c r="AVS46" s="113"/>
      <c r="AVT46" s="113"/>
      <c r="AVU46" s="113"/>
      <c r="AVV46" s="113"/>
      <c r="AVW46" s="113"/>
      <c r="AVX46" s="113"/>
      <c r="AVY46" s="113"/>
      <c r="AVZ46" s="113"/>
      <c r="AWA46" s="113"/>
      <c r="AWB46" s="113"/>
      <c r="AWC46" s="113"/>
      <c r="AWD46" s="113"/>
      <c r="AWE46" s="113"/>
      <c r="AWF46" s="113"/>
      <c r="AWG46" s="113"/>
      <c r="AWH46" s="113"/>
      <c r="AWI46" s="113"/>
      <c r="AWJ46" s="113"/>
      <c r="AWK46" s="113"/>
      <c r="AWL46" s="113"/>
      <c r="AWM46" s="113"/>
      <c r="AWN46" s="113"/>
      <c r="AWO46" s="113"/>
      <c r="AWP46" s="113"/>
      <c r="AWQ46" s="113"/>
      <c r="AWR46" s="113"/>
      <c r="AWS46" s="113"/>
      <c r="AWT46" s="113"/>
      <c r="AWU46" s="113"/>
      <c r="AWV46" s="113"/>
      <c r="AWW46" s="113"/>
      <c r="AWX46" s="113"/>
      <c r="AWY46" s="113"/>
      <c r="AWZ46" s="113"/>
      <c r="AXA46" s="113"/>
      <c r="AXB46" s="113"/>
      <c r="AXC46" s="113"/>
      <c r="AXD46" s="113"/>
      <c r="AXE46" s="113"/>
      <c r="AXF46" s="113"/>
      <c r="AXG46" s="113"/>
      <c r="AXH46" s="113"/>
      <c r="AXI46" s="113"/>
      <c r="AXJ46" s="113"/>
      <c r="AXK46" s="113"/>
      <c r="AXL46" s="113"/>
      <c r="AXM46" s="113"/>
      <c r="AXN46" s="113"/>
      <c r="AXO46" s="113"/>
      <c r="AXP46" s="113"/>
      <c r="AXQ46" s="113"/>
      <c r="AXR46" s="113"/>
      <c r="AXS46" s="113"/>
      <c r="AXT46" s="113"/>
      <c r="AXU46" s="113"/>
      <c r="AXV46" s="113"/>
      <c r="AXW46" s="113"/>
      <c r="AXX46" s="113"/>
      <c r="AXY46" s="113"/>
      <c r="AXZ46" s="113"/>
      <c r="AYA46" s="113"/>
      <c r="AYB46" s="113"/>
      <c r="AYC46" s="113"/>
      <c r="AYD46" s="113"/>
      <c r="AYE46" s="113"/>
      <c r="AYF46" s="113"/>
      <c r="AYG46" s="113"/>
      <c r="AYH46" s="113"/>
      <c r="AYI46" s="113"/>
      <c r="AYJ46" s="113"/>
      <c r="AYK46" s="113"/>
      <c r="AYL46" s="113"/>
      <c r="AYM46" s="113"/>
      <c r="AYN46" s="113"/>
      <c r="AYO46" s="113"/>
      <c r="AYP46" s="113"/>
      <c r="AYQ46" s="113"/>
      <c r="AYR46" s="113"/>
      <c r="AYS46" s="113"/>
      <c r="AYT46" s="113"/>
      <c r="AYU46" s="113"/>
      <c r="AYV46" s="113"/>
      <c r="AYW46" s="113"/>
      <c r="AYX46" s="113"/>
      <c r="AYY46" s="113"/>
      <c r="AYZ46" s="113"/>
      <c r="AZA46" s="113"/>
      <c r="AZB46" s="113"/>
      <c r="AZC46" s="113"/>
      <c r="AZD46" s="113"/>
      <c r="AZE46" s="113"/>
      <c r="AZF46" s="113"/>
      <c r="AZG46" s="113"/>
      <c r="AZH46" s="113"/>
      <c r="AZI46" s="113"/>
      <c r="AZJ46" s="113"/>
      <c r="AZK46" s="113"/>
      <c r="AZL46" s="113"/>
      <c r="AZM46" s="113"/>
      <c r="AZN46" s="113"/>
      <c r="AZO46" s="113"/>
      <c r="AZP46" s="113"/>
      <c r="AZQ46" s="113"/>
      <c r="AZR46" s="113"/>
      <c r="AZS46" s="113"/>
      <c r="AZT46" s="113"/>
      <c r="AZU46" s="113"/>
      <c r="AZV46" s="113"/>
      <c r="AZW46" s="113"/>
      <c r="AZX46" s="113"/>
      <c r="AZY46" s="113"/>
      <c r="AZZ46" s="113"/>
      <c r="BAA46" s="113"/>
      <c r="BAB46" s="113"/>
      <c r="BAC46" s="113"/>
      <c r="BAD46" s="113"/>
      <c r="BAE46" s="113"/>
      <c r="BAF46" s="113"/>
      <c r="BAG46" s="113"/>
      <c r="BAH46" s="113"/>
      <c r="BAI46" s="113"/>
      <c r="BAJ46" s="113"/>
      <c r="BAK46" s="113"/>
      <c r="BAL46" s="113"/>
      <c r="BAM46" s="113"/>
      <c r="BAN46" s="113"/>
      <c r="BAO46" s="113"/>
      <c r="BAP46" s="113"/>
      <c r="BAQ46" s="113"/>
      <c r="BAR46" s="113"/>
      <c r="BAS46" s="113"/>
      <c r="BAT46" s="113"/>
      <c r="BAU46" s="113"/>
      <c r="BAV46" s="113"/>
      <c r="BAW46" s="113"/>
      <c r="BAX46" s="113"/>
      <c r="BAY46" s="113"/>
      <c r="BAZ46" s="113"/>
      <c r="BBA46" s="113"/>
      <c r="BBB46" s="113"/>
      <c r="BBC46" s="113"/>
      <c r="BBD46" s="113"/>
      <c r="BBE46" s="113"/>
      <c r="BBF46" s="113"/>
      <c r="BBG46" s="113"/>
      <c r="BBH46" s="113"/>
      <c r="BBI46" s="113"/>
      <c r="BBJ46" s="113"/>
      <c r="BBK46" s="113"/>
      <c r="BBL46" s="113"/>
      <c r="BBM46" s="113"/>
      <c r="BBN46" s="113"/>
      <c r="BBO46" s="113"/>
      <c r="BBP46" s="113"/>
      <c r="BBQ46" s="113"/>
      <c r="BBR46" s="113"/>
      <c r="BBS46" s="113"/>
      <c r="BBT46" s="113"/>
      <c r="BBU46" s="113"/>
      <c r="BBV46" s="113"/>
      <c r="BBW46" s="113"/>
      <c r="BBX46" s="113"/>
      <c r="BBY46" s="113"/>
      <c r="BBZ46" s="113"/>
      <c r="BCA46" s="113"/>
      <c r="BCB46" s="113"/>
      <c r="BCC46" s="113"/>
      <c r="BCD46" s="113"/>
      <c r="BCE46" s="113"/>
      <c r="BCF46" s="113"/>
      <c r="BCG46" s="113"/>
      <c r="BCH46" s="113"/>
      <c r="BCI46" s="113"/>
      <c r="BCJ46" s="113"/>
      <c r="BCK46" s="113"/>
      <c r="BCL46" s="113"/>
      <c r="BCM46" s="113"/>
      <c r="BCN46" s="113"/>
      <c r="BCO46" s="113"/>
      <c r="BCP46" s="113"/>
      <c r="BCQ46" s="113"/>
      <c r="BCR46" s="113"/>
      <c r="BCS46" s="113"/>
      <c r="BCT46" s="113"/>
      <c r="BCU46" s="113"/>
      <c r="BCV46" s="113"/>
      <c r="BCW46" s="113"/>
      <c r="BCX46" s="113"/>
      <c r="BCY46" s="113"/>
      <c r="BCZ46" s="113"/>
      <c r="BDA46" s="113"/>
      <c r="BDB46" s="113"/>
      <c r="BDC46" s="113"/>
      <c r="BDD46" s="113"/>
      <c r="BDE46" s="113"/>
      <c r="BDF46" s="113"/>
      <c r="BDG46" s="113"/>
      <c r="BDH46" s="113"/>
      <c r="BDI46" s="113"/>
      <c r="BDJ46" s="113"/>
      <c r="BDK46" s="113"/>
      <c r="BDL46" s="113"/>
      <c r="BDM46" s="113"/>
      <c r="BDN46" s="113"/>
      <c r="BDO46" s="113"/>
      <c r="BDP46" s="113"/>
      <c r="BDQ46" s="113"/>
      <c r="BDR46" s="113"/>
      <c r="BDS46" s="113"/>
      <c r="BDT46" s="113"/>
      <c r="BDU46" s="113"/>
      <c r="BDV46" s="113"/>
      <c r="BDW46" s="113"/>
      <c r="BDX46" s="113"/>
      <c r="BDY46" s="113"/>
      <c r="BDZ46" s="113"/>
      <c r="BEA46" s="113"/>
      <c r="BEB46" s="113"/>
      <c r="BEC46" s="113"/>
      <c r="BED46" s="113"/>
      <c r="BEE46" s="113"/>
      <c r="BEF46" s="113"/>
      <c r="BEG46" s="113"/>
      <c r="BEH46" s="113"/>
      <c r="BEI46" s="113"/>
      <c r="BEJ46" s="113"/>
      <c r="BEK46" s="113"/>
      <c r="BEL46" s="113"/>
      <c r="BEM46" s="113"/>
      <c r="BEN46" s="113"/>
      <c r="BEO46" s="113"/>
      <c r="BEP46" s="113"/>
      <c r="BEQ46" s="113"/>
      <c r="BER46" s="113"/>
      <c r="BES46" s="113"/>
      <c r="BET46" s="113"/>
      <c r="BEU46" s="113"/>
      <c r="BEV46" s="113"/>
      <c r="BEW46" s="113"/>
      <c r="BEX46" s="113"/>
      <c r="BEY46" s="113"/>
      <c r="BEZ46" s="113"/>
      <c r="BFA46" s="113"/>
      <c r="BFB46" s="113"/>
      <c r="BFC46" s="113"/>
      <c r="BFD46" s="113"/>
      <c r="BFE46" s="113"/>
      <c r="BFF46" s="113"/>
      <c r="BFG46" s="113"/>
      <c r="BFH46" s="113"/>
      <c r="BFI46" s="113"/>
      <c r="BFJ46" s="113"/>
      <c r="BFK46" s="113"/>
      <c r="BFL46" s="113"/>
      <c r="BFM46" s="113"/>
      <c r="BFN46" s="113"/>
      <c r="BFO46" s="113"/>
      <c r="BFP46" s="113"/>
      <c r="BFQ46" s="113"/>
      <c r="BFR46" s="113"/>
      <c r="BFS46" s="113"/>
      <c r="BFT46" s="113"/>
      <c r="BFU46" s="113"/>
      <c r="BFV46" s="113"/>
      <c r="BFW46" s="113"/>
      <c r="BFX46" s="113"/>
      <c r="BFY46" s="113"/>
      <c r="BFZ46" s="113"/>
      <c r="BGA46" s="113"/>
      <c r="BGB46" s="113"/>
      <c r="BGC46" s="113"/>
      <c r="BGD46" s="113"/>
      <c r="BGE46" s="113"/>
      <c r="BGF46" s="113"/>
      <c r="BGG46" s="113"/>
      <c r="BGH46" s="113"/>
      <c r="BGI46" s="113"/>
      <c r="BGJ46" s="113"/>
      <c r="BGK46" s="113"/>
      <c r="BGL46" s="113"/>
      <c r="BGM46" s="113"/>
      <c r="BGN46" s="113"/>
      <c r="BGO46" s="113"/>
      <c r="BGP46" s="113"/>
      <c r="BGQ46" s="113"/>
      <c r="BGR46" s="113"/>
      <c r="BGS46" s="113"/>
      <c r="BGT46" s="113"/>
      <c r="BGU46" s="113"/>
      <c r="BGV46" s="113"/>
      <c r="BGW46" s="113"/>
      <c r="BGX46" s="113"/>
      <c r="BGY46" s="113"/>
      <c r="BGZ46" s="113"/>
      <c r="BHA46" s="113"/>
      <c r="BHB46" s="113"/>
      <c r="BHC46" s="113"/>
      <c r="BHD46" s="113"/>
      <c r="BHE46" s="113"/>
      <c r="BHF46" s="113"/>
      <c r="BHG46" s="113"/>
      <c r="BHH46" s="113"/>
      <c r="BHI46" s="113"/>
      <c r="BHJ46" s="113"/>
      <c r="BHK46" s="113"/>
      <c r="BHL46" s="113"/>
      <c r="BHM46" s="113"/>
      <c r="BHN46" s="113"/>
      <c r="BHO46" s="113"/>
      <c r="BHP46" s="113"/>
      <c r="BHQ46" s="113"/>
      <c r="BHR46" s="113"/>
      <c r="BHS46" s="113"/>
      <c r="BHT46" s="113"/>
      <c r="BHU46" s="113"/>
      <c r="BHV46" s="113"/>
      <c r="BHW46" s="113"/>
      <c r="BHX46" s="113"/>
      <c r="BHY46" s="113"/>
      <c r="BHZ46" s="113"/>
      <c r="BIA46" s="113"/>
      <c r="BIB46" s="113"/>
      <c r="BIC46" s="113"/>
      <c r="BID46" s="113"/>
      <c r="BIE46" s="113"/>
      <c r="BIF46" s="113"/>
      <c r="BIG46" s="113"/>
      <c r="BIH46" s="113"/>
      <c r="BII46" s="113"/>
      <c r="BIJ46" s="113"/>
      <c r="BIK46" s="113"/>
      <c r="BIL46" s="113"/>
      <c r="BIM46" s="113"/>
      <c r="BIN46" s="113"/>
      <c r="BIO46" s="113"/>
      <c r="BIP46" s="113"/>
      <c r="BIQ46" s="113"/>
      <c r="BIR46" s="113"/>
      <c r="BIS46" s="113"/>
      <c r="BIT46" s="113"/>
      <c r="BIU46" s="113"/>
      <c r="BIV46" s="113"/>
      <c r="BIW46" s="113"/>
      <c r="BIX46" s="113"/>
      <c r="BIY46" s="113"/>
      <c r="BIZ46" s="113"/>
      <c r="BJA46" s="113"/>
      <c r="BJB46" s="113"/>
      <c r="BJC46" s="113"/>
      <c r="BJD46" s="113"/>
      <c r="BJE46" s="113"/>
      <c r="BJF46" s="113"/>
      <c r="BJG46" s="113"/>
      <c r="BJH46" s="113"/>
      <c r="BJI46" s="113"/>
      <c r="BJJ46" s="113"/>
      <c r="BJK46" s="113"/>
      <c r="BJL46" s="113"/>
      <c r="BJM46" s="113"/>
      <c r="BJN46" s="113"/>
      <c r="BJO46" s="113"/>
      <c r="BJP46" s="113"/>
      <c r="BJQ46" s="113"/>
      <c r="BJR46" s="113"/>
      <c r="BJS46" s="113"/>
      <c r="BJT46" s="113"/>
      <c r="BJU46" s="113"/>
      <c r="BJV46" s="113"/>
      <c r="BJW46" s="113"/>
      <c r="BJX46" s="113"/>
      <c r="BJY46" s="113"/>
      <c r="BJZ46" s="113"/>
      <c r="BKA46" s="113"/>
      <c r="BKB46" s="113"/>
      <c r="BKC46" s="113"/>
      <c r="BKD46" s="113"/>
      <c r="BKE46" s="113"/>
      <c r="BKF46" s="113"/>
      <c r="BKG46" s="113"/>
      <c r="BKH46" s="113"/>
      <c r="BKI46" s="113"/>
      <c r="BKJ46" s="113"/>
      <c r="BKK46" s="113"/>
      <c r="BKL46" s="113"/>
      <c r="BKM46" s="113"/>
      <c r="BKN46" s="113"/>
      <c r="BKO46" s="113"/>
      <c r="BKP46" s="113"/>
      <c r="BKQ46" s="113"/>
      <c r="BKR46" s="113"/>
      <c r="BKS46" s="113"/>
      <c r="BKT46" s="113"/>
      <c r="BKU46" s="113"/>
      <c r="BKV46" s="113"/>
      <c r="BKW46" s="113"/>
      <c r="BKX46" s="113"/>
      <c r="BKY46" s="113"/>
      <c r="BKZ46" s="113"/>
      <c r="BLA46" s="113"/>
      <c r="BLB46" s="113"/>
      <c r="BLC46" s="113"/>
      <c r="BLD46" s="113"/>
      <c r="BLE46" s="113"/>
      <c r="BLF46" s="113"/>
      <c r="BLG46" s="113"/>
      <c r="BLH46" s="113"/>
      <c r="BLI46" s="113"/>
      <c r="BLJ46" s="113"/>
      <c r="BLK46" s="113"/>
      <c r="BLL46" s="113"/>
      <c r="BLM46" s="113"/>
      <c r="BLN46" s="113"/>
      <c r="BLO46" s="113"/>
      <c r="BLP46" s="114"/>
    </row>
    <row r="47" spans="1:1680" s="115" customFormat="1" ht="26.4">
      <c r="A47" s="380"/>
      <c r="B47" s="382"/>
      <c r="C47" s="385"/>
      <c r="D47" s="111" t="s">
        <v>37</v>
      </c>
      <c r="E47" s="117">
        <v>0</v>
      </c>
      <c r="F47" s="117">
        <v>0</v>
      </c>
      <c r="G47" s="108">
        <v>0</v>
      </c>
      <c r="H47" s="388"/>
      <c r="I47" s="368"/>
      <c r="J47" s="368"/>
      <c r="K47" s="365"/>
      <c r="L47" s="368"/>
      <c r="M47" s="371"/>
      <c r="N47" s="371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  <c r="IU47" s="113"/>
      <c r="IV47" s="113"/>
      <c r="IW47" s="113"/>
      <c r="IX47" s="113"/>
      <c r="IY47" s="113"/>
      <c r="IZ47" s="113"/>
      <c r="JA47" s="113"/>
      <c r="JB47" s="113"/>
      <c r="JC47" s="113"/>
      <c r="JD47" s="113"/>
      <c r="JE47" s="113"/>
      <c r="JF47" s="113"/>
      <c r="JG47" s="113"/>
      <c r="JH47" s="113"/>
      <c r="JI47" s="113"/>
      <c r="JJ47" s="113"/>
      <c r="JK47" s="113"/>
      <c r="JL47" s="113"/>
      <c r="JM47" s="113"/>
      <c r="JN47" s="113"/>
      <c r="JO47" s="113"/>
      <c r="JP47" s="113"/>
      <c r="JQ47" s="113"/>
      <c r="JR47" s="113"/>
      <c r="JS47" s="113"/>
      <c r="JT47" s="113"/>
      <c r="JU47" s="113"/>
      <c r="JV47" s="113"/>
      <c r="JW47" s="113"/>
      <c r="JX47" s="113"/>
      <c r="JY47" s="113"/>
      <c r="JZ47" s="113"/>
      <c r="KA47" s="113"/>
      <c r="KB47" s="113"/>
      <c r="KC47" s="113"/>
      <c r="KD47" s="113"/>
      <c r="KE47" s="113"/>
      <c r="KF47" s="113"/>
      <c r="KG47" s="113"/>
      <c r="KH47" s="113"/>
      <c r="KI47" s="113"/>
      <c r="KJ47" s="113"/>
      <c r="KK47" s="113"/>
      <c r="KL47" s="113"/>
      <c r="KM47" s="113"/>
      <c r="KN47" s="113"/>
      <c r="KO47" s="113"/>
      <c r="KP47" s="113"/>
      <c r="KQ47" s="113"/>
      <c r="KR47" s="113"/>
      <c r="KS47" s="113"/>
      <c r="KT47" s="113"/>
      <c r="KU47" s="113"/>
      <c r="KV47" s="113"/>
      <c r="KW47" s="113"/>
      <c r="KX47" s="113"/>
      <c r="KY47" s="113"/>
      <c r="KZ47" s="113"/>
      <c r="LA47" s="113"/>
      <c r="LB47" s="113"/>
      <c r="LC47" s="113"/>
      <c r="LD47" s="113"/>
      <c r="LE47" s="113"/>
      <c r="LF47" s="113"/>
      <c r="LG47" s="113"/>
      <c r="LH47" s="113"/>
      <c r="LI47" s="113"/>
      <c r="LJ47" s="113"/>
      <c r="LK47" s="113"/>
      <c r="LL47" s="113"/>
      <c r="LM47" s="113"/>
      <c r="LN47" s="113"/>
      <c r="LO47" s="113"/>
      <c r="LP47" s="113"/>
      <c r="LQ47" s="113"/>
      <c r="LR47" s="113"/>
      <c r="LS47" s="113"/>
      <c r="LT47" s="113"/>
      <c r="LU47" s="113"/>
      <c r="LV47" s="113"/>
      <c r="LW47" s="113"/>
      <c r="LX47" s="113"/>
      <c r="LY47" s="113"/>
      <c r="LZ47" s="113"/>
      <c r="MA47" s="113"/>
      <c r="MB47" s="113"/>
      <c r="MC47" s="113"/>
      <c r="MD47" s="113"/>
      <c r="ME47" s="113"/>
      <c r="MF47" s="113"/>
      <c r="MG47" s="113"/>
      <c r="MH47" s="113"/>
      <c r="MI47" s="113"/>
      <c r="MJ47" s="113"/>
      <c r="MK47" s="113"/>
      <c r="ML47" s="113"/>
      <c r="MM47" s="113"/>
      <c r="MN47" s="113"/>
      <c r="MO47" s="113"/>
      <c r="MP47" s="113"/>
      <c r="MQ47" s="113"/>
      <c r="MR47" s="113"/>
      <c r="MS47" s="113"/>
      <c r="MT47" s="113"/>
      <c r="MU47" s="113"/>
      <c r="MV47" s="113"/>
      <c r="MW47" s="113"/>
      <c r="MX47" s="113"/>
      <c r="MY47" s="113"/>
      <c r="MZ47" s="113"/>
      <c r="NA47" s="113"/>
      <c r="NB47" s="113"/>
      <c r="NC47" s="113"/>
      <c r="ND47" s="113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3"/>
      <c r="NS47" s="113"/>
      <c r="NT47" s="113"/>
      <c r="NU47" s="113"/>
      <c r="NV47" s="113"/>
      <c r="NW47" s="113"/>
      <c r="NX47" s="113"/>
      <c r="NY47" s="113"/>
      <c r="NZ47" s="113"/>
      <c r="OA47" s="113"/>
      <c r="OB47" s="113"/>
      <c r="OC47" s="113"/>
      <c r="OD47" s="113"/>
      <c r="OE47" s="113"/>
      <c r="OF47" s="113"/>
      <c r="OG47" s="113"/>
      <c r="OH47" s="113"/>
      <c r="OI47" s="113"/>
      <c r="OJ47" s="113"/>
      <c r="OK47" s="113"/>
      <c r="OL47" s="113"/>
      <c r="OM47" s="113"/>
      <c r="ON47" s="113"/>
      <c r="OO47" s="113"/>
      <c r="OP47" s="113"/>
      <c r="OQ47" s="113"/>
      <c r="OR47" s="113"/>
      <c r="OS47" s="113"/>
      <c r="OT47" s="113"/>
      <c r="OU47" s="113"/>
      <c r="OV47" s="113"/>
      <c r="OW47" s="113"/>
      <c r="OX47" s="113"/>
      <c r="OY47" s="113"/>
      <c r="OZ47" s="113"/>
      <c r="PA47" s="113"/>
      <c r="PB47" s="113"/>
      <c r="PC47" s="113"/>
      <c r="PD47" s="113"/>
      <c r="PE47" s="113"/>
      <c r="PF47" s="113"/>
      <c r="PG47" s="113"/>
      <c r="PH47" s="113"/>
      <c r="PI47" s="113"/>
      <c r="PJ47" s="113"/>
      <c r="PK47" s="113"/>
      <c r="PL47" s="113"/>
      <c r="PM47" s="113"/>
      <c r="PN47" s="113"/>
      <c r="PO47" s="113"/>
      <c r="PP47" s="113"/>
      <c r="PQ47" s="113"/>
      <c r="PR47" s="113"/>
      <c r="PS47" s="113"/>
      <c r="PT47" s="113"/>
      <c r="PU47" s="113"/>
      <c r="PV47" s="113"/>
      <c r="PW47" s="113"/>
      <c r="PX47" s="113"/>
      <c r="PY47" s="113"/>
      <c r="PZ47" s="113"/>
      <c r="QA47" s="113"/>
      <c r="QB47" s="113"/>
      <c r="QC47" s="113"/>
      <c r="QD47" s="113"/>
      <c r="QE47" s="113"/>
      <c r="QF47" s="113"/>
      <c r="QG47" s="113"/>
      <c r="QH47" s="113"/>
      <c r="QI47" s="113"/>
      <c r="QJ47" s="113"/>
      <c r="QK47" s="113"/>
      <c r="QL47" s="113"/>
      <c r="QM47" s="113"/>
      <c r="QN47" s="113"/>
      <c r="QO47" s="113"/>
      <c r="QP47" s="113"/>
      <c r="QQ47" s="113"/>
      <c r="QR47" s="113"/>
      <c r="QS47" s="113"/>
      <c r="QT47" s="113"/>
      <c r="QU47" s="113"/>
      <c r="QV47" s="113"/>
      <c r="QW47" s="113"/>
      <c r="QX47" s="113"/>
      <c r="QY47" s="113"/>
      <c r="QZ47" s="113"/>
      <c r="RA47" s="113"/>
      <c r="RB47" s="113"/>
      <c r="RC47" s="113"/>
      <c r="RD47" s="113"/>
      <c r="RE47" s="113"/>
      <c r="RF47" s="113"/>
      <c r="RG47" s="113"/>
      <c r="RH47" s="113"/>
      <c r="RI47" s="113"/>
      <c r="RJ47" s="113"/>
      <c r="RK47" s="113"/>
      <c r="RL47" s="113"/>
      <c r="RM47" s="113"/>
      <c r="RN47" s="113"/>
      <c r="RO47" s="113"/>
      <c r="RP47" s="113"/>
      <c r="RQ47" s="113"/>
      <c r="RR47" s="113"/>
      <c r="RS47" s="113"/>
      <c r="RT47" s="113"/>
      <c r="RU47" s="113"/>
      <c r="RV47" s="113"/>
      <c r="RW47" s="113"/>
      <c r="RX47" s="113"/>
      <c r="RY47" s="113"/>
      <c r="RZ47" s="113"/>
      <c r="SA47" s="113"/>
      <c r="SB47" s="113"/>
      <c r="SC47" s="113"/>
      <c r="SD47" s="113"/>
      <c r="SE47" s="113"/>
      <c r="SF47" s="113"/>
      <c r="SG47" s="113"/>
      <c r="SH47" s="113"/>
      <c r="SI47" s="113"/>
      <c r="SJ47" s="113"/>
      <c r="SK47" s="113"/>
      <c r="SL47" s="113"/>
      <c r="SM47" s="113"/>
      <c r="SN47" s="113"/>
      <c r="SO47" s="113"/>
      <c r="SP47" s="113"/>
      <c r="SQ47" s="113"/>
      <c r="SR47" s="113"/>
      <c r="SS47" s="113"/>
      <c r="ST47" s="113"/>
      <c r="SU47" s="113"/>
      <c r="SV47" s="113"/>
      <c r="SW47" s="113"/>
      <c r="SX47" s="113"/>
      <c r="SY47" s="113"/>
      <c r="SZ47" s="113"/>
      <c r="TA47" s="113"/>
      <c r="TB47" s="113"/>
      <c r="TC47" s="113"/>
      <c r="TD47" s="113"/>
      <c r="TE47" s="113"/>
      <c r="TF47" s="113"/>
      <c r="TG47" s="113"/>
      <c r="TH47" s="113"/>
      <c r="TI47" s="113"/>
      <c r="TJ47" s="113"/>
      <c r="TK47" s="113"/>
      <c r="TL47" s="113"/>
      <c r="TM47" s="113"/>
      <c r="TN47" s="113"/>
      <c r="TO47" s="113"/>
      <c r="TP47" s="113"/>
      <c r="TQ47" s="113"/>
      <c r="TR47" s="113"/>
      <c r="TS47" s="113"/>
      <c r="TT47" s="113"/>
      <c r="TU47" s="113"/>
      <c r="TV47" s="113"/>
      <c r="TW47" s="113"/>
      <c r="TX47" s="113"/>
      <c r="TY47" s="113"/>
      <c r="TZ47" s="113"/>
      <c r="UA47" s="113"/>
      <c r="UB47" s="113"/>
      <c r="UC47" s="113"/>
      <c r="UD47" s="113"/>
      <c r="UE47" s="113"/>
      <c r="UF47" s="113"/>
      <c r="UG47" s="113"/>
      <c r="UH47" s="113"/>
      <c r="UI47" s="113"/>
      <c r="UJ47" s="113"/>
      <c r="UK47" s="113"/>
      <c r="UL47" s="113"/>
      <c r="UM47" s="113"/>
      <c r="UN47" s="113"/>
      <c r="UO47" s="113"/>
      <c r="UP47" s="113"/>
      <c r="UQ47" s="113"/>
      <c r="UR47" s="113"/>
      <c r="US47" s="113"/>
      <c r="UT47" s="113"/>
      <c r="UU47" s="113"/>
      <c r="UV47" s="113"/>
      <c r="UW47" s="113"/>
      <c r="UX47" s="113"/>
      <c r="UY47" s="113"/>
      <c r="UZ47" s="113"/>
      <c r="VA47" s="113"/>
      <c r="VB47" s="113"/>
      <c r="VC47" s="113"/>
      <c r="VD47" s="113"/>
      <c r="VE47" s="113"/>
      <c r="VF47" s="113"/>
      <c r="VG47" s="113"/>
      <c r="VH47" s="113"/>
      <c r="VI47" s="113"/>
      <c r="VJ47" s="113"/>
      <c r="VK47" s="113"/>
      <c r="VL47" s="113"/>
      <c r="VM47" s="113"/>
      <c r="VN47" s="113"/>
      <c r="VO47" s="113"/>
      <c r="VP47" s="113"/>
      <c r="VQ47" s="113"/>
      <c r="VR47" s="113"/>
      <c r="VS47" s="113"/>
      <c r="VT47" s="113"/>
      <c r="VU47" s="113"/>
      <c r="VV47" s="113"/>
      <c r="VW47" s="113"/>
      <c r="VX47" s="113"/>
      <c r="VY47" s="113"/>
      <c r="VZ47" s="113"/>
      <c r="WA47" s="113"/>
      <c r="WB47" s="113"/>
      <c r="WC47" s="113"/>
      <c r="WD47" s="113"/>
      <c r="WE47" s="113"/>
      <c r="WF47" s="113"/>
      <c r="WG47" s="113"/>
      <c r="WH47" s="113"/>
      <c r="WI47" s="113"/>
      <c r="WJ47" s="113"/>
      <c r="WK47" s="113"/>
      <c r="WL47" s="113"/>
      <c r="WM47" s="113"/>
      <c r="WN47" s="113"/>
      <c r="WO47" s="113"/>
      <c r="WP47" s="113"/>
      <c r="WQ47" s="113"/>
      <c r="WR47" s="113"/>
      <c r="WS47" s="113"/>
      <c r="WT47" s="113"/>
      <c r="WU47" s="113"/>
      <c r="WV47" s="113"/>
      <c r="WW47" s="113"/>
      <c r="WX47" s="113"/>
      <c r="WY47" s="113"/>
      <c r="WZ47" s="113"/>
      <c r="XA47" s="113"/>
      <c r="XB47" s="113"/>
      <c r="XC47" s="113"/>
      <c r="XD47" s="113"/>
      <c r="XE47" s="113"/>
      <c r="XF47" s="113"/>
      <c r="XG47" s="113"/>
      <c r="XH47" s="113"/>
      <c r="XI47" s="113"/>
      <c r="XJ47" s="113"/>
      <c r="XK47" s="113"/>
      <c r="XL47" s="113"/>
      <c r="XM47" s="113"/>
      <c r="XN47" s="113"/>
      <c r="XO47" s="113"/>
      <c r="XP47" s="113"/>
      <c r="XQ47" s="113"/>
      <c r="XR47" s="113"/>
      <c r="XS47" s="113"/>
      <c r="XT47" s="113"/>
      <c r="XU47" s="113"/>
      <c r="XV47" s="113"/>
      <c r="XW47" s="113"/>
      <c r="XX47" s="113"/>
      <c r="XY47" s="113"/>
      <c r="XZ47" s="113"/>
      <c r="YA47" s="113"/>
      <c r="YB47" s="113"/>
      <c r="YC47" s="113"/>
      <c r="YD47" s="113"/>
      <c r="YE47" s="113"/>
      <c r="YF47" s="113"/>
      <c r="YG47" s="113"/>
      <c r="YH47" s="113"/>
      <c r="YI47" s="113"/>
      <c r="YJ47" s="113"/>
      <c r="YK47" s="113"/>
      <c r="YL47" s="113"/>
      <c r="YM47" s="113"/>
      <c r="YN47" s="113"/>
      <c r="YO47" s="113"/>
      <c r="YP47" s="113"/>
      <c r="YQ47" s="113"/>
      <c r="YR47" s="113"/>
      <c r="YS47" s="113"/>
      <c r="YT47" s="113"/>
      <c r="YU47" s="113"/>
      <c r="YV47" s="113"/>
      <c r="YW47" s="113"/>
      <c r="YX47" s="113"/>
      <c r="YY47" s="113"/>
      <c r="YZ47" s="113"/>
      <c r="ZA47" s="113"/>
      <c r="ZB47" s="113"/>
      <c r="ZC47" s="113"/>
      <c r="ZD47" s="113"/>
      <c r="ZE47" s="113"/>
      <c r="ZF47" s="113"/>
      <c r="ZG47" s="113"/>
      <c r="ZH47" s="113"/>
      <c r="ZI47" s="113"/>
      <c r="ZJ47" s="113"/>
      <c r="ZK47" s="113"/>
      <c r="ZL47" s="113"/>
      <c r="ZM47" s="113"/>
      <c r="ZN47" s="113"/>
      <c r="ZO47" s="113"/>
      <c r="ZP47" s="113"/>
      <c r="ZQ47" s="113"/>
      <c r="ZR47" s="113"/>
      <c r="ZS47" s="113"/>
      <c r="ZT47" s="113"/>
      <c r="ZU47" s="113"/>
      <c r="ZV47" s="113"/>
      <c r="ZW47" s="113"/>
      <c r="ZX47" s="113"/>
      <c r="ZY47" s="113"/>
      <c r="ZZ47" s="113"/>
      <c r="AAA47" s="113"/>
      <c r="AAB47" s="113"/>
      <c r="AAC47" s="113"/>
      <c r="AAD47" s="113"/>
      <c r="AAE47" s="113"/>
      <c r="AAF47" s="113"/>
      <c r="AAG47" s="113"/>
      <c r="AAH47" s="113"/>
      <c r="AAI47" s="113"/>
      <c r="AAJ47" s="113"/>
      <c r="AAK47" s="113"/>
      <c r="AAL47" s="113"/>
      <c r="AAM47" s="113"/>
      <c r="AAN47" s="113"/>
      <c r="AAO47" s="113"/>
      <c r="AAP47" s="113"/>
      <c r="AAQ47" s="113"/>
      <c r="AAR47" s="113"/>
      <c r="AAS47" s="113"/>
      <c r="AAT47" s="113"/>
      <c r="AAU47" s="113"/>
      <c r="AAV47" s="113"/>
      <c r="AAW47" s="113"/>
      <c r="AAX47" s="113"/>
      <c r="AAY47" s="113"/>
      <c r="AAZ47" s="113"/>
      <c r="ABA47" s="113"/>
      <c r="ABB47" s="113"/>
      <c r="ABC47" s="113"/>
      <c r="ABD47" s="113"/>
      <c r="ABE47" s="113"/>
      <c r="ABF47" s="113"/>
      <c r="ABG47" s="113"/>
      <c r="ABH47" s="113"/>
      <c r="ABI47" s="113"/>
      <c r="ABJ47" s="113"/>
      <c r="ABK47" s="113"/>
      <c r="ABL47" s="113"/>
      <c r="ABM47" s="113"/>
      <c r="ABN47" s="113"/>
      <c r="ABO47" s="113"/>
      <c r="ABP47" s="113"/>
      <c r="ABQ47" s="113"/>
      <c r="ABR47" s="113"/>
      <c r="ABS47" s="113"/>
      <c r="ABT47" s="113"/>
      <c r="ABU47" s="113"/>
      <c r="ABV47" s="113"/>
      <c r="ABW47" s="113"/>
      <c r="ABX47" s="113"/>
      <c r="ABY47" s="113"/>
      <c r="ABZ47" s="113"/>
      <c r="ACA47" s="113"/>
      <c r="ACB47" s="113"/>
      <c r="ACC47" s="113"/>
      <c r="ACD47" s="113"/>
      <c r="ACE47" s="113"/>
      <c r="ACF47" s="113"/>
      <c r="ACG47" s="113"/>
      <c r="ACH47" s="113"/>
      <c r="ACI47" s="113"/>
      <c r="ACJ47" s="113"/>
      <c r="ACK47" s="113"/>
      <c r="ACL47" s="113"/>
      <c r="ACM47" s="113"/>
      <c r="ACN47" s="113"/>
      <c r="ACO47" s="113"/>
      <c r="ACP47" s="113"/>
      <c r="ACQ47" s="113"/>
      <c r="ACR47" s="113"/>
      <c r="ACS47" s="113"/>
      <c r="ACT47" s="113"/>
      <c r="ACU47" s="113"/>
      <c r="ACV47" s="113"/>
      <c r="ACW47" s="113"/>
      <c r="ACX47" s="113"/>
      <c r="ACY47" s="113"/>
      <c r="ACZ47" s="113"/>
      <c r="ADA47" s="113"/>
      <c r="ADB47" s="113"/>
      <c r="ADC47" s="113"/>
      <c r="ADD47" s="113"/>
      <c r="ADE47" s="113"/>
      <c r="ADF47" s="113"/>
      <c r="ADG47" s="113"/>
      <c r="ADH47" s="113"/>
      <c r="ADI47" s="113"/>
      <c r="ADJ47" s="113"/>
      <c r="ADK47" s="113"/>
      <c r="ADL47" s="113"/>
      <c r="ADM47" s="113"/>
      <c r="ADN47" s="113"/>
      <c r="ADO47" s="113"/>
      <c r="ADP47" s="113"/>
      <c r="ADQ47" s="113"/>
      <c r="ADR47" s="113"/>
      <c r="ADS47" s="113"/>
      <c r="ADT47" s="113"/>
      <c r="ADU47" s="113"/>
      <c r="ADV47" s="113"/>
      <c r="ADW47" s="113"/>
      <c r="ADX47" s="113"/>
      <c r="ADY47" s="113"/>
      <c r="ADZ47" s="113"/>
      <c r="AEA47" s="113"/>
      <c r="AEB47" s="113"/>
      <c r="AEC47" s="113"/>
      <c r="AED47" s="113"/>
      <c r="AEE47" s="113"/>
      <c r="AEF47" s="113"/>
      <c r="AEG47" s="113"/>
      <c r="AEH47" s="113"/>
      <c r="AEI47" s="113"/>
      <c r="AEJ47" s="113"/>
      <c r="AEK47" s="113"/>
      <c r="AEL47" s="113"/>
      <c r="AEM47" s="113"/>
      <c r="AEN47" s="113"/>
      <c r="AEO47" s="113"/>
      <c r="AEP47" s="113"/>
      <c r="AEQ47" s="113"/>
      <c r="AER47" s="113"/>
      <c r="AES47" s="113"/>
      <c r="AET47" s="113"/>
      <c r="AEU47" s="113"/>
      <c r="AEV47" s="113"/>
      <c r="AEW47" s="113"/>
      <c r="AEX47" s="113"/>
      <c r="AEY47" s="113"/>
      <c r="AEZ47" s="113"/>
      <c r="AFA47" s="113"/>
      <c r="AFB47" s="113"/>
      <c r="AFC47" s="113"/>
      <c r="AFD47" s="113"/>
      <c r="AFE47" s="113"/>
      <c r="AFF47" s="113"/>
      <c r="AFG47" s="113"/>
      <c r="AFH47" s="113"/>
      <c r="AFI47" s="113"/>
      <c r="AFJ47" s="113"/>
      <c r="AFK47" s="113"/>
      <c r="AFL47" s="113"/>
      <c r="AFM47" s="113"/>
      <c r="AFN47" s="113"/>
      <c r="AFO47" s="113"/>
      <c r="AFP47" s="113"/>
      <c r="AFQ47" s="113"/>
      <c r="AFR47" s="113"/>
      <c r="AFS47" s="113"/>
      <c r="AFT47" s="113"/>
      <c r="AFU47" s="113"/>
      <c r="AFV47" s="113"/>
      <c r="AFW47" s="113"/>
      <c r="AFX47" s="113"/>
      <c r="AFY47" s="113"/>
      <c r="AFZ47" s="113"/>
      <c r="AGA47" s="113"/>
      <c r="AGB47" s="113"/>
      <c r="AGC47" s="113"/>
      <c r="AGD47" s="113"/>
      <c r="AGE47" s="113"/>
      <c r="AGF47" s="113"/>
      <c r="AGG47" s="113"/>
      <c r="AGH47" s="113"/>
      <c r="AGI47" s="113"/>
      <c r="AGJ47" s="113"/>
      <c r="AGK47" s="113"/>
      <c r="AGL47" s="113"/>
      <c r="AGM47" s="113"/>
      <c r="AGN47" s="113"/>
      <c r="AGO47" s="113"/>
      <c r="AGP47" s="113"/>
      <c r="AGQ47" s="113"/>
      <c r="AGR47" s="113"/>
      <c r="AGS47" s="113"/>
      <c r="AGT47" s="113"/>
      <c r="AGU47" s="113"/>
      <c r="AGV47" s="113"/>
      <c r="AGW47" s="113"/>
      <c r="AGX47" s="113"/>
      <c r="AGY47" s="113"/>
      <c r="AGZ47" s="113"/>
      <c r="AHA47" s="113"/>
      <c r="AHB47" s="113"/>
      <c r="AHC47" s="113"/>
      <c r="AHD47" s="113"/>
      <c r="AHE47" s="113"/>
      <c r="AHF47" s="113"/>
      <c r="AHG47" s="113"/>
      <c r="AHH47" s="113"/>
      <c r="AHI47" s="113"/>
      <c r="AHJ47" s="113"/>
      <c r="AHK47" s="113"/>
      <c r="AHL47" s="113"/>
      <c r="AHM47" s="113"/>
      <c r="AHN47" s="113"/>
      <c r="AHO47" s="113"/>
      <c r="AHP47" s="113"/>
      <c r="AHQ47" s="113"/>
      <c r="AHR47" s="113"/>
      <c r="AHS47" s="113"/>
      <c r="AHT47" s="113"/>
      <c r="AHU47" s="113"/>
      <c r="AHV47" s="113"/>
      <c r="AHW47" s="113"/>
      <c r="AHX47" s="113"/>
      <c r="AHY47" s="113"/>
      <c r="AHZ47" s="113"/>
      <c r="AIA47" s="113"/>
      <c r="AIB47" s="113"/>
      <c r="AIC47" s="113"/>
      <c r="AID47" s="113"/>
      <c r="AIE47" s="113"/>
      <c r="AIF47" s="113"/>
      <c r="AIG47" s="113"/>
      <c r="AIH47" s="113"/>
      <c r="AII47" s="113"/>
      <c r="AIJ47" s="113"/>
      <c r="AIK47" s="113"/>
      <c r="AIL47" s="113"/>
      <c r="AIM47" s="113"/>
      <c r="AIN47" s="113"/>
      <c r="AIO47" s="113"/>
      <c r="AIP47" s="113"/>
      <c r="AIQ47" s="113"/>
      <c r="AIR47" s="113"/>
      <c r="AIS47" s="113"/>
      <c r="AIT47" s="113"/>
      <c r="AIU47" s="113"/>
      <c r="AIV47" s="113"/>
      <c r="AIW47" s="113"/>
      <c r="AIX47" s="113"/>
      <c r="AIY47" s="113"/>
      <c r="AIZ47" s="113"/>
      <c r="AJA47" s="113"/>
      <c r="AJB47" s="113"/>
      <c r="AJC47" s="113"/>
      <c r="AJD47" s="113"/>
      <c r="AJE47" s="113"/>
      <c r="AJF47" s="113"/>
      <c r="AJG47" s="113"/>
      <c r="AJH47" s="113"/>
      <c r="AJI47" s="113"/>
      <c r="AJJ47" s="113"/>
      <c r="AJK47" s="113"/>
      <c r="AJL47" s="113"/>
      <c r="AJM47" s="113"/>
      <c r="AJN47" s="113"/>
      <c r="AJO47" s="113"/>
      <c r="AJP47" s="113"/>
      <c r="AJQ47" s="113"/>
      <c r="AJR47" s="113"/>
      <c r="AJS47" s="113"/>
      <c r="AJT47" s="113"/>
      <c r="AJU47" s="113"/>
      <c r="AJV47" s="113"/>
      <c r="AJW47" s="113"/>
      <c r="AJX47" s="113"/>
      <c r="AJY47" s="113"/>
      <c r="AJZ47" s="113"/>
      <c r="AKA47" s="113"/>
      <c r="AKB47" s="113"/>
      <c r="AKC47" s="113"/>
      <c r="AKD47" s="113"/>
      <c r="AKE47" s="113"/>
      <c r="AKF47" s="113"/>
      <c r="AKG47" s="113"/>
      <c r="AKH47" s="113"/>
      <c r="AKI47" s="113"/>
      <c r="AKJ47" s="113"/>
      <c r="AKK47" s="113"/>
      <c r="AKL47" s="113"/>
      <c r="AKM47" s="113"/>
      <c r="AKN47" s="113"/>
      <c r="AKO47" s="113"/>
      <c r="AKP47" s="113"/>
      <c r="AKQ47" s="113"/>
      <c r="AKR47" s="113"/>
      <c r="AKS47" s="113"/>
      <c r="AKT47" s="113"/>
      <c r="AKU47" s="113"/>
      <c r="AKV47" s="113"/>
      <c r="AKW47" s="113"/>
      <c r="AKX47" s="113"/>
      <c r="AKY47" s="113"/>
      <c r="AKZ47" s="113"/>
      <c r="ALA47" s="113"/>
      <c r="ALB47" s="113"/>
      <c r="ALC47" s="113"/>
      <c r="ALD47" s="113"/>
      <c r="ALE47" s="113"/>
      <c r="ALF47" s="113"/>
      <c r="ALG47" s="113"/>
      <c r="ALH47" s="113"/>
      <c r="ALI47" s="113"/>
      <c r="ALJ47" s="113"/>
      <c r="ALK47" s="113"/>
      <c r="ALL47" s="113"/>
      <c r="ALM47" s="113"/>
      <c r="ALN47" s="113"/>
      <c r="ALO47" s="113"/>
      <c r="ALP47" s="113"/>
      <c r="ALQ47" s="113"/>
      <c r="ALR47" s="113"/>
      <c r="ALS47" s="113"/>
      <c r="ALT47" s="113"/>
      <c r="ALU47" s="113"/>
      <c r="ALV47" s="113"/>
      <c r="ALW47" s="113"/>
      <c r="ALX47" s="113"/>
      <c r="ALY47" s="113"/>
      <c r="ALZ47" s="113"/>
      <c r="AMA47" s="113"/>
      <c r="AMB47" s="113"/>
      <c r="AMC47" s="113"/>
      <c r="AMD47" s="113"/>
      <c r="AME47" s="113"/>
      <c r="AMF47" s="113"/>
      <c r="AMG47" s="113"/>
      <c r="AMH47" s="113"/>
      <c r="AMI47" s="113"/>
      <c r="AMJ47" s="113"/>
      <c r="AMK47" s="113"/>
      <c r="AML47" s="113"/>
      <c r="AMM47" s="113"/>
      <c r="AMN47" s="113"/>
      <c r="AMO47" s="113"/>
      <c r="AMP47" s="113"/>
      <c r="AMQ47" s="113"/>
      <c r="AMR47" s="113"/>
      <c r="AMS47" s="113"/>
      <c r="AMT47" s="113"/>
      <c r="AMU47" s="113"/>
      <c r="AMV47" s="113"/>
      <c r="AMW47" s="113"/>
      <c r="AMX47" s="113"/>
      <c r="AMY47" s="113"/>
      <c r="AMZ47" s="113"/>
      <c r="ANA47" s="113"/>
      <c r="ANB47" s="113"/>
      <c r="ANC47" s="113"/>
      <c r="AND47" s="113"/>
      <c r="ANE47" s="113"/>
      <c r="ANF47" s="113"/>
      <c r="ANG47" s="113"/>
      <c r="ANH47" s="113"/>
      <c r="ANI47" s="113"/>
      <c r="ANJ47" s="113"/>
      <c r="ANK47" s="113"/>
      <c r="ANL47" s="113"/>
      <c r="ANM47" s="113"/>
      <c r="ANN47" s="113"/>
      <c r="ANO47" s="113"/>
      <c r="ANP47" s="113"/>
      <c r="ANQ47" s="113"/>
      <c r="ANR47" s="113"/>
      <c r="ANS47" s="113"/>
      <c r="ANT47" s="113"/>
      <c r="ANU47" s="113"/>
      <c r="ANV47" s="113"/>
      <c r="ANW47" s="113"/>
      <c r="ANX47" s="113"/>
      <c r="ANY47" s="113"/>
      <c r="ANZ47" s="113"/>
      <c r="AOA47" s="113"/>
      <c r="AOB47" s="113"/>
      <c r="AOC47" s="113"/>
      <c r="AOD47" s="113"/>
      <c r="AOE47" s="113"/>
      <c r="AOF47" s="113"/>
      <c r="AOG47" s="113"/>
      <c r="AOH47" s="113"/>
      <c r="AOI47" s="113"/>
      <c r="AOJ47" s="113"/>
      <c r="AOK47" s="113"/>
      <c r="AOL47" s="113"/>
      <c r="AOM47" s="113"/>
      <c r="AON47" s="113"/>
      <c r="AOO47" s="113"/>
      <c r="AOP47" s="113"/>
      <c r="AOQ47" s="113"/>
      <c r="AOR47" s="113"/>
      <c r="AOS47" s="113"/>
      <c r="AOT47" s="113"/>
      <c r="AOU47" s="113"/>
      <c r="AOV47" s="113"/>
      <c r="AOW47" s="113"/>
      <c r="AOX47" s="113"/>
      <c r="AOY47" s="113"/>
      <c r="AOZ47" s="113"/>
      <c r="APA47" s="113"/>
      <c r="APB47" s="113"/>
      <c r="APC47" s="113"/>
      <c r="APD47" s="113"/>
      <c r="APE47" s="113"/>
      <c r="APF47" s="113"/>
      <c r="APG47" s="113"/>
      <c r="APH47" s="113"/>
      <c r="API47" s="113"/>
      <c r="APJ47" s="113"/>
      <c r="APK47" s="113"/>
      <c r="APL47" s="113"/>
      <c r="APM47" s="113"/>
      <c r="APN47" s="113"/>
      <c r="APO47" s="113"/>
      <c r="APP47" s="113"/>
      <c r="APQ47" s="113"/>
      <c r="APR47" s="113"/>
      <c r="APS47" s="113"/>
      <c r="APT47" s="113"/>
      <c r="APU47" s="113"/>
      <c r="APV47" s="113"/>
      <c r="APW47" s="113"/>
      <c r="APX47" s="113"/>
      <c r="APY47" s="113"/>
      <c r="APZ47" s="113"/>
      <c r="AQA47" s="113"/>
      <c r="AQB47" s="113"/>
      <c r="AQC47" s="113"/>
      <c r="AQD47" s="113"/>
      <c r="AQE47" s="113"/>
      <c r="AQF47" s="113"/>
      <c r="AQG47" s="113"/>
      <c r="AQH47" s="113"/>
      <c r="AQI47" s="113"/>
      <c r="AQJ47" s="113"/>
      <c r="AQK47" s="113"/>
      <c r="AQL47" s="113"/>
      <c r="AQM47" s="113"/>
      <c r="AQN47" s="113"/>
      <c r="AQO47" s="113"/>
      <c r="AQP47" s="113"/>
      <c r="AQQ47" s="113"/>
      <c r="AQR47" s="113"/>
      <c r="AQS47" s="113"/>
      <c r="AQT47" s="113"/>
      <c r="AQU47" s="113"/>
      <c r="AQV47" s="113"/>
      <c r="AQW47" s="113"/>
      <c r="AQX47" s="113"/>
      <c r="AQY47" s="113"/>
      <c r="AQZ47" s="113"/>
      <c r="ARA47" s="113"/>
      <c r="ARB47" s="113"/>
      <c r="ARC47" s="113"/>
      <c r="ARD47" s="113"/>
      <c r="ARE47" s="113"/>
      <c r="ARF47" s="113"/>
      <c r="ARG47" s="113"/>
      <c r="ARH47" s="113"/>
      <c r="ARI47" s="113"/>
      <c r="ARJ47" s="113"/>
      <c r="ARK47" s="113"/>
      <c r="ARL47" s="113"/>
      <c r="ARM47" s="113"/>
      <c r="ARN47" s="113"/>
      <c r="ARO47" s="113"/>
      <c r="ARP47" s="113"/>
      <c r="ARQ47" s="113"/>
      <c r="ARR47" s="113"/>
      <c r="ARS47" s="113"/>
      <c r="ART47" s="113"/>
      <c r="ARU47" s="113"/>
      <c r="ARV47" s="113"/>
      <c r="ARW47" s="113"/>
      <c r="ARX47" s="113"/>
      <c r="ARY47" s="113"/>
      <c r="ARZ47" s="113"/>
      <c r="ASA47" s="113"/>
      <c r="ASB47" s="113"/>
      <c r="ASC47" s="113"/>
      <c r="ASD47" s="113"/>
      <c r="ASE47" s="113"/>
      <c r="ASF47" s="113"/>
      <c r="ASG47" s="113"/>
      <c r="ASH47" s="113"/>
      <c r="ASI47" s="113"/>
      <c r="ASJ47" s="113"/>
      <c r="ASK47" s="113"/>
      <c r="ASL47" s="113"/>
      <c r="ASM47" s="113"/>
      <c r="ASN47" s="113"/>
      <c r="ASO47" s="113"/>
      <c r="ASP47" s="113"/>
      <c r="ASQ47" s="113"/>
      <c r="ASR47" s="113"/>
      <c r="ASS47" s="113"/>
      <c r="AST47" s="113"/>
      <c r="ASU47" s="113"/>
      <c r="ASV47" s="113"/>
      <c r="ASW47" s="113"/>
      <c r="ASX47" s="113"/>
      <c r="ASY47" s="113"/>
      <c r="ASZ47" s="113"/>
      <c r="ATA47" s="113"/>
      <c r="ATB47" s="113"/>
      <c r="ATC47" s="113"/>
      <c r="ATD47" s="113"/>
      <c r="ATE47" s="113"/>
      <c r="ATF47" s="113"/>
      <c r="ATG47" s="113"/>
      <c r="ATH47" s="113"/>
      <c r="ATI47" s="113"/>
      <c r="ATJ47" s="113"/>
      <c r="ATK47" s="113"/>
      <c r="ATL47" s="113"/>
      <c r="ATM47" s="113"/>
      <c r="ATN47" s="113"/>
      <c r="ATO47" s="113"/>
      <c r="ATP47" s="113"/>
      <c r="ATQ47" s="113"/>
      <c r="ATR47" s="113"/>
      <c r="ATS47" s="113"/>
      <c r="ATT47" s="113"/>
      <c r="ATU47" s="113"/>
      <c r="ATV47" s="113"/>
      <c r="ATW47" s="113"/>
      <c r="ATX47" s="113"/>
      <c r="ATY47" s="113"/>
      <c r="ATZ47" s="113"/>
      <c r="AUA47" s="113"/>
      <c r="AUB47" s="113"/>
      <c r="AUC47" s="113"/>
      <c r="AUD47" s="113"/>
      <c r="AUE47" s="113"/>
      <c r="AUF47" s="113"/>
      <c r="AUG47" s="113"/>
      <c r="AUH47" s="113"/>
      <c r="AUI47" s="113"/>
      <c r="AUJ47" s="113"/>
      <c r="AUK47" s="113"/>
      <c r="AUL47" s="113"/>
      <c r="AUM47" s="113"/>
      <c r="AUN47" s="113"/>
      <c r="AUO47" s="113"/>
      <c r="AUP47" s="113"/>
      <c r="AUQ47" s="113"/>
      <c r="AUR47" s="113"/>
      <c r="AUS47" s="113"/>
      <c r="AUT47" s="113"/>
      <c r="AUU47" s="113"/>
      <c r="AUV47" s="113"/>
      <c r="AUW47" s="113"/>
      <c r="AUX47" s="113"/>
      <c r="AUY47" s="113"/>
      <c r="AUZ47" s="113"/>
      <c r="AVA47" s="113"/>
      <c r="AVB47" s="113"/>
      <c r="AVC47" s="113"/>
      <c r="AVD47" s="113"/>
      <c r="AVE47" s="113"/>
      <c r="AVF47" s="113"/>
      <c r="AVG47" s="113"/>
      <c r="AVH47" s="113"/>
      <c r="AVI47" s="113"/>
      <c r="AVJ47" s="113"/>
      <c r="AVK47" s="113"/>
      <c r="AVL47" s="113"/>
      <c r="AVM47" s="113"/>
      <c r="AVN47" s="113"/>
      <c r="AVO47" s="113"/>
      <c r="AVP47" s="113"/>
      <c r="AVQ47" s="113"/>
      <c r="AVR47" s="113"/>
      <c r="AVS47" s="113"/>
      <c r="AVT47" s="113"/>
      <c r="AVU47" s="113"/>
      <c r="AVV47" s="113"/>
      <c r="AVW47" s="113"/>
      <c r="AVX47" s="113"/>
      <c r="AVY47" s="113"/>
      <c r="AVZ47" s="113"/>
      <c r="AWA47" s="113"/>
      <c r="AWB47" s="113"/>
      <c r="AWC47" s="113"/>
      <c r="AWD47" s="113"/>
      <c r="AWE47" s="113"/>
      <c r="AWF47" s="113"/>
      <c r="AWG47" s="113"/>
      <c r="AWH47" s="113"/>
      <c r="AWI47" s="113"/>
      <c r="AWJ47" s="113"/>
      <c r="AWK47" s="113"/>
      <c r="AWL47" s="113"/>
      <c r="AWM47" s="113"/>
      <c r="AWN47" s="113"/>
      <c r="AWO47" s="113"/>
      <c r="AWP47" s="113"/>
      <c r="AWQ47" s="113"/>
      <c r="AWR47" s="113"/>
      <c r="AWS47" s="113"/>
      <c r="AWT47" s="113"/>
      <c r="AWU47" s="113"/>
      <c r="AWV47" s="113"/>
      <c r="AWW47" s="113"/>
      <c r="AWX47" s="113"/>
      <c r="AWY47" s="113"/>
      <c r="AWZ47" s="113"/>
      <c r="AXA47" s="113"/>
      <c r="AXB47" s="113"/>
      <c r="AXC47" s="113"/>
      <c r="AXD47" s="113"/>
      <c r="AXE47" s="113"/>
      <c r="AXF47" s="113"/>
      <c r="AXG47" s="113"/>
      <c r="AXH47" s="113"/>
      <c r="AXI47" s="113"/>
      <c r="AXJ47" s="113"/>
      <c r="AXK47" s="113"/>
      <c r="AXL47" s="113"/>
      <c r="AXM47" s="113"/>
      <c r="AXN47" s="113"/>
      <c r="AXO47" s="113"/>
      <c r="AXP47" s="113"/>
      <c r="AXQ47" s="113"/>
      <c r="AXR47" s="113"/>
      <c r="AXS47" s="113"/>
      <c r="AXT47" s="113"/>
      <c r="AXU47" s="113"/>
      <c r="AXV47" s="113"/>
      <c r="AXW47" s="113"/>
      <c r="AXX47" s="113"/>
      <c r="AXY47" s="113"/>
      <c r="AXZ47" s="113"/>
      <c r="AYA47" s="113"/>
      <c r="AYB47" s="113"/>
      <c r="AYC47" s="113"/>
      <c r="AYD47" s="113"/>
      <c r="AYE47" s="113"/>
      <c r="AYF47" s="113"/>
      <c r="AYG47" s="113"/>
      <c r="AYH47" s="113"/>
      <c r="AYI47" s="113"/>
      <c r="AYJ47" s="113"/>
      <c r="AYK47" s="113"/>
      <c r="AYL47" s="113"/>
      <c r="AYM47" s="113"/>
      <c r="AYN47" s="113"/>
      <c r="AYO47" s="113"/>
      <c r="AYP47" s="113"/>
      <c r="AYQ47" s="113"/>
      <c r="AYR47" s="113"/>
      <c r="AYS47" s="113"/>
      <c r="AYT47" s="113"/>
      <c r="AYU47" s="113"/>
      <c r="AYV47" s="113"/>
      <c r="AYW47" s="113"/>
      <c r="AYX47" s="113"/>
      <c r="AYY47" s="113"/>
      <c r="AYZ47" s="113"/>
      <c r="AZA47" s="113"/>
      <c r="AZB47" s="113"/>
      <c r="AZC47" s="113"/>
      <c r="AZD47" s="113"/>
      <c r="AZE47" s="113"/>
      <c r="AZF47" s="113"/>
      <c r="AZG47" s="113"/>
      <c r="AZH47" s="113"/>
      <c r="AZI47" s="113"/>
      <c r="AZJ47" s="113"/>
      <c r="AZK47" s="113"/>
      <c r="AZL47" s="113"/>
      <c r="AZM47" s="113"/>
      <c r="AZN47" s="113"/>
      <c r="AZO47" s="113"/>
      <c r="AZP47" s="113"/>
      <c r="AZQ47" s="113"/>
      <c r="AZR47" s="113"/>
      <c r="AZS47" s="113"/>
      <c r="AZT47" s="113"/>
      <c r="AZU47" s="113"/>
      <c r="AZV47" s="113"/>
      <c r="AZW47" s="113"/>
      <c r="AZX47" s="113"/>
      <c r="AZY47" s="113"/>
      <c r="AZZ47" s="113"/>
      <c r="BAA47" s="113"/>
      <c r="BAB47" s="113"/>
      <c r="BAC47" s="113"/>
      <c r="BAD47" s="113"/>
      <c r="BAE47" s="113"/>
      <c r="BAF47" s="113"/>
      <c r="BAG47" s="113"/>
      <c r="BAH47" s="113"/>
      <c r="BAI47" s="113"/>
      <c r="BAJ47" s="113"/>
      <c r="BAK47" s="113"/>
      <c r="BAL47" s="113"/>
      <c r="BAM47" s="113"/>
      <c r="BAN47" s="113"/>
      <c r="BAO47" s="113"/>
      <c r="BAP47" s="113"/>
      <c r="BAQ47" s="113"/>
      <c r="BAR47" s="113"/>
      <c r="BAS47" s="113"/>
      <c r="BAT47" s="113"/>
      <c r="BAU47" s="113"/>
      <c r="BAV47" s="113"/>
      <c r="BAW47" s="113"/>
      <c r="BAX47" s="113"/>
      <c r="BAY47" s="113"/>
      <c r="BAZ47" s="113"/>
      <c r="BBA47" s="113"/>
      <c r="BBB47" s="113"/>
      <c r="BBC47" s="113"/>
      <c r="BBD47" s="113"/>
      <c r="BBE47" s="113"/>
      <c r="BBF47" s="113"/>
      <c r="BBG47" s="113"/>
      <c r="BBH47" s="113"/>
      <c r="BBI47" s="113"/>
      <c r="BBJ47" s="113"/>
      <c r="BBK47" s="113"/>
      <c r="BBL47" s="113"/>
      <c r="BBM47" s="113"/>
      <c r="BBN47" s="113"/>
      <c r="BBO47" s="113"/>
      <c r="BBP47" s="113"/>
      <c r="BBQ47" s="113"/>
      <c r="BBR47" s="113"/>
      <c r="BBS47" s="113"/>
      <c r="BBT47" s="113"/>
      <c r="BBU47" s="113"/>
      <c r="BBV47" s="113"/>
      <c r="BBW47" s="113"/>
      <c r="BBX47" s="113"/>
      <c r="BBY47" s="113"/>
      <c r="BBZ47" s="113"/>
      <c r="BCA47" s="113"/>
      <c r="BCB47" s="113"/>
      <c r="BCC47" s="113"/>
      <c r="BCD47" s="113"/>
      <c r="BCE47" s="113"/>
      <c r="BCF47" s="113"/>
      <c r="BCG47" s="113"/>
      <c r="BCH47" s="113"/>
      <c r="BCI47" s="113"/>
      <c r="BCJ47" s="113"/>
      <c r="BCK47" s="113"/>
      <c r="BCL47" s="113"/>
      <c r="BCM47" s="113"/>
      <c r="BCN47" s="113"/>
      <c r="BCO47" s="113"/>
      <c r="BCP47" s="113"/>
      <c r="BCQ47" s="113"/>
      <c r="BCR47" s="113"/>
      <c r="BCS47" s="113"/>
      <c r="BCT47" s="113"/>
      <c r="BCU47" s="113"/>
      <c r="BCV47" s="113"/>
      <c r="BCW47" s="113"/>
      <c r="BCX47" s="113"/>
      <c r="BCY47" s="113"/>
      <c r="BCZ47" s="113"/>
      <c r="BDA47" s="113"/>
      <c r="BDB47" s="113"/>
      <c r="BDC47" s="113"/>
      <c r="BDD47" s="113"/>
      <c r="BDE47" s="113"/>
      <c r="BDF47" s="113"/>
      <c r="BDG47" s="113"/>
      <c r="BDH47" s="113"/>
      <c r="BDI47" s="113"/>
      <c r="BDJ47" s="113"/>
      <c r="BDK47" s="113"/>
      <c r="BDL47" s="113"/>
      <c r="BDM47" s="113"/>
      <c r="BDN47" s="113"/>
      <c r="BDO47" s="113"/>
      <c r="BDP47" s="113"/>
      <c r="BDQ47" s="113"/>
      <c r="BDR47" s="113"/>
      <c r="BDS47" s="113"/>
      <c r="BDT47" s="113"/>
      <c r="BDU47" s="113"/>
      <c r="BDV47" s="113"/>
      <c r="BDW47" s="113"/>
      <c r="BDX47" s="113"/>
      <c r="BDY47" s="113"/>
      <c r="BDZ47" s="113"/>
      <c r="BEA47" s="113"/>
      <c r="BEB47" s="113"/>
      <c r="BEC47" s="113"/>
      <c r="BED47" s="113"/>
      <c r="BEE47" s="113"/>
      <c r="BEF47" s="113"/>
      <c r="BEG47" s="113"/>
      <c r="BEH47" s="113"/>
      <c r="BEI47" s="113"/>
      <c r="BEJ47" s="113"/>
      <c r="BEK47" s="113"/>
      <c r="BEL47" s="113"/>
      <c r="BEM47" s="113"/>
      <c r="BEN47" s="113"/>
      <c r="BEO47" s="113"/>
      <c r="BEP47" s="113"/>
      <c r="BEQ47" s="113"/>
      <c r="BER47" s="113"/>
      <c r="BES47" s="113"/>
      <c r="BET47" s="113"/>
      <c r="BEU47" s="113"/>
      <c r="BEV47" s="113"/>
      <c r="BEW47" s="113"/>
      <c r="BEX47" s="113"/>
      <c r="BEY47" s="113"/>
      <c r="BEZ47" s="113"/>
      <c r="BFA47" s="113"/>
      <c r="BFB47" s="113"/>
      <c r="BFC47" s="113"/>
      <c r="BFD47" s="113"/>
      <c r="BFE47" s="113"/>
      <c r="BFF47" s="113"/>
      <c r="BFG47" s="113"/>
      <c r="BFH47" s="113"/>
      <c r="BFI47" s="113"/>
      <c r="BFJ47" s="113"/>
      <c r="BFK47" s="113"/>
      <c r="BFL47" s="113"/>
      <c r="BFM47" s="113"/>
      <c r="BFN47" s="113"/>
      <c r="BFO47" s="113"/>
      <c r="BFP47" s="113"/>
      <c r="BFQ47" s="113"/>
      <c r="BFR47" s="113"/>
      <c r="BFS47" s="113"/>
      <c r="BFT47" s="113"/>
      <c r="BFU47" s="113"/>
      <c r="BFV47" s="113"/>
      <c r="BFW47" s="113"/>
      <c r="BFX47" s="113"/>
      <c r="BFY47" s="113"/>
      <c r="BFZ47" s="113"/>
      <c r="BGA47" s="113"/>
      <c r="BGB47" s="113"/>
      <c r="BGC47" s="113"/>
      <c r="BGD47" s="113"/>
      <c r="BGE47" s="113"/>
      <c r="BGF47" s="113"/>
      <c r="BGG47" s="113"/>
      <c r="BGH47" s="113"/>
      <c r="BGI47" s="113"/>
      <c r="BGJ47" s="113"/>
      <c r="BGK47" s="113"/>
      <c r="BGL47" s="113"/>
      <c r="BGM47" s="113"/>
      <c r="BGN47" s="113"/>
      <c r="BGO47" s="113"/>
      <c r="BGP47" s="113"/>
      <c r="BGQ47" s="113"/>
      <c r="BGR47" s="113"/>
      <c r="BGS47" s="113"/>
      <c r="BGT47" s="113"/>
      <c r="BGU47" s="113"/>
      <c r="BGV47" s="113"/>
      <c r="BGW47" s="113"/>
      <c r="BGX47" s="113"/>
      <c r="BGY47" s="113"/>
      <c r="BGZ47" s="113"/>
      <c r="BHA47" s="113"/>
      <c r="BHB47" s="113"/>
      <c r="BHC47" s="113"/>
      <c r="BHD47" s="113"/>
      <c r="BHE47" s="113"/>
      <c r="BHF47" s="113"/>
      <c r="BHG47" s="113"/>
      <c r="BHH47" s="113"/>
      <c r="BHI47" s="113"/>
      <c r="BHJ47" s="113"/>
      <c r="BHK47" s="113"/>
      <c r="BHL47" s="113"/>
      <c r="BHM47" s="113"/>
      <c r="BHN47" s="113"/>
      <c r="BHO47" s="113"/>
      <c r="BHP47" s="113"/>
      <c r="BHQ47" s="113"/>
      <c r="BHR47" s="113"/>
      <c r="BHS47" s="113"/>
      <c r="BHT47" s="113"/>
      <c r="BHU47" s="113"/>
      <c r="BHV47" s="113"/>
      <c r="BHW47" s="113"/>
      <c r="BHX47" s="113"/>
      <c r="BHY47" s="113"/>
      <c r="BHZ47" s="113"/>
      <c r="BIA47" s="113"/>
      <c r="BIB47" s="113"/>
      <c r="BIC47" s="113"/>
      <c r="BID47" s="113"/>
      <c r="BIE47" s="113"/>
      <c r="BIF47" s="113"/>
      <c r="BIG47" s="113"/>
      <c r="BIH47" s="113"/>
      <c r="BII47" s="113"/>
      <c r="BIJ47" s="113"/>
      <c r="BIK47" s="113"/>
      <c r="BIL47" s="113"/>
      <c r="BIM47" s="113"/>
      <c r="BIN47" s="113"/>
      <c r="BIO47" s="113"/>
      <c r="BIP47" s="113"/>
      <c r="BIQ47" s="113"/>
      <c r="BIR47" s="113"/>
      <c r="BIS47" s="113"/>
      <c r="BIT47" s="113"/>
      <c r="BIU47" s="113"/>
      <c r="BIV47" s="113"/>
      <c r="BIW47" s="113"/>
      <c r="BIX47" s="113"/>
      <c r="BIY47" s="113"/>
      <c r="BIZ47" s="113"/>
      <c r="BJA47" s="113"/>
      <c r="BJB47" s="113"/>
      <c r="BJC47" s="113"/>
      <c r="BJD47" s="113"/>
      <c r="BJE47" s="113"/>
      <c r="BJF47" s="113"/>
      <c r="BJG47" s="113"/>
      <c r="BJH47" s="113"/>
      <c r="BJI47" s="113"/>
      <c r="BJJ47" s="113"/>
      <c r="BJK47" s="113"/>
      <c r="BJL47" s="113"/>
      <c r="BJM47" s="113"/>
      <c r="BJN47" s="113"/>
      <c r="BJO47" s="113"/>
      <c r="BJP47" s="113"/>
      <c r="BJQ47" s="113"/>
      <c r="BJR47" s="113"/>
      <c r="BJS47" s="113"/>
      <c r="BJT47" s="113"/>
      <c r="BJU47" s="113"/>
      <c r="BJV47" s="113"/>
      <c r="BJW47" s="113"/>
      <c r="BJX47" s="113"/>
      <c r="BJY47" s="113"/>
      <c r="BJZ47" s="113"/>
      <c r="BKA47" s="113"/>
      <c r="BKB47" s="113"/>
      <c r="BKC47" s="113"/>
      <c r="BKD47" s="113"/>
      <c r="BKE47" s="113"/>
      <c r="BKF47" s="113"/>
      <c r="BKG47" s="113"/>
      <c r="BKH47" s="113"/>
      <c r="BKI47" s="113"/>
      <c r="BKJ47" s="113"/>
      <c r="BKK47" s="113"/>
      <c r="BKL47" s="113"/>
      <c r="BKM47" s="113"/>
      <c r="BKN47" s="113"/>
      <c r="BKO47" s="113"/>
      <c r="BKP47" s="113"/>
      <c r="BKQ47" s="113"/>
      <c r="BKR47" s="113"/>
      <c r="BKS47" s="113"/>
      <c r="BKT47" s="113"/>
      <c r="BKU47" s="113"/>
      <c r="BKV47" s="113"/>
      <c r="BKW47" s="113"/>
      <c r="BKX47" s="113"/>
      <c r="BKY47" s="113"/>
      <c r="BKZ47" s="113"/>
      <c r="BLA47" s="113"/>
      <c r="BLB47" s="113"/>
      <c r="BLC47" s="113"/>
      <c r="BLD47" s="113"/>
      <c r="BLE47" s="113"/>
      <c r="BLF47" s="113"/>
      <c r="BLG47" s="113"/>
      <c r="BLH47" s="113"/>
      <c r="BLI47" s="113"/>
      <c r="BLJ47" s="113"/>
      <c r="BLK47" s="113"/>
      <c r="BLL47" s="113"/>
      <c r="BLM47" s="113"/>
      <c r="BLN47" s="113"/>
      <c r="BLO47" s="113"/>
      <c r="BLP47" s="114"/>
    </row>
    <row r="48" spans="1:1680" s="115" customFormat="1" ht="52.8">
      <c r="A48" s="380"/>
      <c r="B48" s="382"/>
      <c r="C48" s="385"/>
      <c r="D48" s="112" t="s">
        <v>483</v>
      </c>
      <c r="E48" s="117">
        <v>0</v>
      </c>
      <c r="F48" s="118">
        <v>0</v>
      </c>
      <c r="G48" s="108" t="e">
        <f t="shared" ref="G48:G49" si="12">F48/E48*100</f>
        <v>#DIV/0!</v>
      </c>
      <c r="H48" s="389"/>
      <c r="I48" s="369"/>
      <c r="J48" s="369"/>
      <c r="K48" s="366"/>
      <c r="L48" s="369"/>
      <c r="M48" s="371"/>
      <c r="N48" s="371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  <c r="IW48" s="113"/>
      <c r="IX48" s="113"/>
      <c r="IY48" s="113"/>
      <c r="IZ48" s="113"/>
      <c r="JA48" s="113"/>
      <c r="JB48" s="113"/>
      <c r="JC48" s="113"/>
      <c r="JD48" s="113"/>
      <c r="JE48" s="113"/>
      <c r="JF48" s="113"/>
      <c r="JG48" s="113"/>
      <c r="JH48" s="113"/>
      <c r="JI48" s="113"/>
      <c r="JJ48" s="113"/>
      <c r="JK48" s="113"/>
      <c r="JL48" s="113"/>
      <c r="JM48" s="113"/>
      <c r="JN48" s="113"/>
      <c r="JO48" s="113"/>
      <c r="JP48" s="113"/>
      <c r="JQ48" s="113"/>
      <c r="JR48" s="113"/>
      <c r="JS48" s="113"/>
      <c r="JT48" s="113"/>
      <c r="JU48" s="113"/>
      <c r="JV48" s="113"/>
      <c r="JW48" s="113"/>
      <c r="JX48" s="113"/>
      <c r="JY48" s="113"/>
      <c r="JZ48" s="113"/>
      <c r="KA48" s="113"/>
      <c r="KB48" s="113"/>
      <c r="KC48" s="113"/>
      <c r="KD48" s="113"/>
      <c r="KE48" s="113"/>
      <c r="KF48" s="113"/>
      <c r="KG48" s="113"/>
      <c r="KH48" s="113"/>
      <c r="KI48" s="113"/>
      <c r="KJ48" s="113"/>
      <c r="KK48" s="113"/>
      <c r="KL48" s="113"/>
      <c r="KM48" s="113"/>
      <c r="KN48" s="113"/>
      <c r="KO48" s="113"/>
      <c r="KP48" s="113"/>
      <c r="KQ48" s="113"/>
      <c r="KR48" s="113"/>
      <c r="KS48" s="113"/>
      <c r="KT48" s="113"/>
      <c r="KU48" s="113"/>
      <c r="KV48" s="113"/>
      <c r="KW48" s="113"/>
      <c r="KX48" s="113"/>
      <c r="KY48" s="113"/>
      <c r="KZ48" s="113"/>
      <c r="LA48" s="113"/>
      <c r="LB48" s="113"/>
      <c r="LC48" s="113"/>
      <c r="LD48" s="113"/>
      <c r="LE48" s="113"/>
      <c r="LF48" s="113"/>
      <c r="LG48" s="113"/>
      <c r="LH48" s="113"/>
      <c r="LI48" s="113"/>
      <c r="LJ48" s="113"/>
      <c r="LK48" s="113"/>
      <c r="LL48" s="113"/>
      <c r="LM48" s="113"/>
      <c r="LN48" s="113"/>
      <c r="LO48" s="113"/>
      <c r="LP48" s="113"/>
      <c r="LQ48" s="113"/>
      <c r="LR48" s="113"/>
      <c r="LS48" s="113"/>
      <c r="LT48" s="113"/>
      <c r="LU48" s="113"/>
      <c r="LV48" s="113"/>
      <c r="LW48" s="113"/>
      <c r="LX48" s="113"/>
      <c r="LY48" s="113"/>
      <c r="LZ48" s="113"/>
      <c r="MA48" s="113"/>
      <c r="MB48" s="113"/>
      <c r="MC48" s="113"/>
      <c r="MD48" s="113"/>
      <c r="ME48" s="113"/>
      <c r="MF48" s="113"/>
      <c r="MG48" s="113"/>
      <c r="MH48" s="113"/>
      <c r="MI48" s="113"/>
      <c r="MJ48" s="113"/>
      <c r="MK48" s="113"/>
      <c r="ML48" s="113"/>
      <c r="MM48" s="113"/>
      <c r="MN48" s="113"/>
      <c r="MO48" s="113"/>
      <c r="MP48" s="113"/>
      <c r="MQ48" s="113"/>
      <c r="MR48" s="113"/>
      <c r="MS48" s="113"/>
      <c r="MT48" s="113"/>
      <c r="MU48" s="113"/>
      <c r="MV48" s="113"/>
      <c r="MW48" s="113"/>
      <c r="MX48" s="113"/>
      <c r="MY48" s="113"/>
      <c r="MZ48" s="113"/>
      <c r="NA48" s="113"/>
      <c r="NB48" s="113"/>
      <c r="NC48" s="113"/>
      <c r="ND48" s="113"/>
      <c r="NE48" s="113"/>
      <c r="NF48" s="113"/>
      <c r="NG48" s="113"/>
      <c r="NH48" s="113"/>
      <c r="NI48" s="113"/>
      <c r="NJ48" s="113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3"/>
      <c r="NY48" s="113"/>
      <c r="NZ48" s="113"/>
      <c r="OA48" s="113"/>
      <c r="OB48" s="113"/>
      <c r="OC48" s="113"/>
      <c r="OD48" s="113"/>
      <c r="OE48" s="113"/>
      <c r="OF48" s="113"/>
      <c r="OG48" s="113"/>
      <c r="OH48" s="113"/>
      <c r="OI48" s="113"/>
      <c r="OJ48" s="113"/>
      <c r="OK48" s="113"/>
      <c r="OL48" s="113"/>
      <c r="OM48" s="113"/>
      <c r="ON48" s="113"/>
      <c r="OO48" s="113"/>
      <c r="OP48" s="113"/>
      <c r="OQ48" s="113"/>
      <c r="OR48" s="113"/>
      <c r="OS48" s="113"/>
      <c r="OT48" s="113"/>
      <c r="OU48" s="113"/>
      <c r="OV48" s="113"/>
      <c r="OW48" s="113"/>
      <c r="OX48" s="113"/>
      <c r="OY48" s="113"/>
      <c r="OZ48" s="113"/>
      <c r="PA48" s="113"/>
      <c r="PB48" s="113"/>
      <c r="PC48" s="113"/>
      <c r="PD48" s="113"/>
      <c r="PE48" s="113"/>
      <c r="PF48" s="113"/>
      <c r="PG48" s="113"/>
      <c r="PH48" s="113"/>
      <c r="PI48" s="113"/>
      <c r="PJ48" s="113"/>
      <c r="PK48" s="113"/>
      <c r="PL48" s="113"/>
      <c r="PM48" s="113"/>
      <c r="PN48" s="113"/>
      <c r="PO48" s="113"/>
      <c r="PP48" s="113"/>
      <c r="PQ48" s="113"/>
      <c r="PR48" s="113"/>
      <c r="PS48" s="113"/>
      <c r="PT48" s="113"/>
      <c r="PU48" s="113"/>
      <c r="PV48" s="113"/>
      <c r="PW48" s="113"/>
      <c r="PX48" s="113"/>
      <c r="PY48" s="113"/>
      <c r="PZ48" s="113"/>
      <c r="QA48" s="113"/>
      <c r="QB48" s="113"/>
      <c r="QC48" s="113"/>
      <c r="QD48" s="113"/>
      <c r="QE48" s="113"/>
      <c r="QF48" s="113"/>
      <c r="QG48" s="113"/>
      <c r="QH48" s="113"/>
      <c r="QI48" s="113"/>
      <c r="QJ48" s="113"/>
      <c r="QK48" s="113"/>
      <c r="QL48" s="113"/>
      <c r="QM48" s="113"/>
      <c r="QN48" s="113"/>
      <c r="QO48" s="113"/>
      <c r="QP48" s="113"/>
      <c r="QQ48" s="113"/>
      <c r="QR48" s="113"/>
      <c r="QS48" s="113"/>
      <c r="QT48" s="113"/>
      <c r="QU48" s="113"/>
      <c r="QV48" s="113"/>
      <c r="QW48" s="113"/>
      <c r="QX48" s="113"/>
      <c r="QY48" s="113"/>
      <c r="QZ48" s="113"/>
      <c r="RA48" s="113"/>
      <c r="RB48" s="113"/>
      <c r="RC48" s="113"/>
      <c r="RD48" s="113"/>
      <c r="RE48" s="113"/>
      <c r="RF48" s="113"/>
      <c r="RG48" s="113"/>
      <c r="RH48" s="113"/>
      <c r="RI48" s="113"/>
      <c r="RJ48" s="113"/>
      <c r="RK48" s="113"/>
      <c r="RL48" s="113"/>
      <c r="RM48" s="113"/>
      <c r="RN48" s="113"/>
      <c r="RO48" s="113"/>
      <c r="RP48" s="113"/>
      <c r="RQ48" s="113"/>
      <c r="RR48" s="113"/>
      <c r="RS48" s="113"/>
      <c r="RT48" s="113"/>
      <c r="RU48" s="113"/>
      <c r="RV48" s="113"/>
      <c r="RW48" s="113"/>
      <c r="RX48" s="113"/>
      <c r="RY48" s="113"/>
      <c r="RZ48" s="113"/>
      <c r="SA48" s="113"/>
      <c r="SB48" s="113"/>
      <c r="SC48" s="113"/>
      <c r="SD48" s="113"/>
      <c r="SE48" s="113"/>
      <c r="SF48" s="113"/>
      <c r="SG48" s="113"/>
      <c r="SH48" s="113"/>
      <c r="SI48" s="113"/>
      <c r="SJ48" s="113"/>
      <c r="SK48" s="113"/>
      <c r="SL48" s="113"/>
      <c r="SM48" s="113"/>
      <c r="SN48" s="113"/>
      <c r="SO48" s="113"/>
      <c r="SP48" s="113"/>
      <c r="SQ48" s="113"/>
      <c r="SR48" s="113"/>
      <c r="SS48" s="113"/>
      <c r="ST48" s="113"/>
      <c r="SU48" s="113"/>
      <c r="SV48" s="113"/>
      <c r="SW48" s="113"/>
      <c r="SX48" s="113"/>
      <c r="SY48" s="113"/>
      <c r="SZ48" s="113"/>
      <c r="TA48" s="113"/>
      <c r="TB48" s="113"/>
      <c r="TC48" s="113"/>
      <c r="TD48" s="113"/>
      <c r="TE48" s="113"/>
      <c r="TF48" s="113"/>
      <c r="TG48" s="113"/>
      <c r="TH48" s="113"/>
      <c r="TI48" s="113"/>
      <c r="TJ48" s="113"/>
      <c r="TK48" s="113"/>
      <c r="TL48" s="113"/>
      <c r="TM48" s="113"/>
      <c r="TN48" s="113"/>
      <c r="TO48" s="113"/>
      <c r="TP48" s="113"/>
      <c r="TQ48" s="113"/>
      <c r="TR48" s="113"/>
      <c r="TS48" s="113"/>
      <c r="TT48" s="113"/>
      <c r="TU48" s="113"/>
      <c r="TV48" s="113"/>
      <c r="TW48" s="113"/>
      <c r="TX48" s="113"/>
      <c r="TY48" s="113"/>
      <c r="TZ48" s="113"/>
      <c r="UA48" s="113"/>
      <c r="UB48" s="113"/>
      <c r="UC48" s="113"/>
      <c r="UD48" s="113"/>
      <c r="UE48" s="113"/>
      <c r="UF48" s="113"/>
      <c r="UG48" s="113"/>
      <c r="UH48" s="113"/>
      <c r="UI48" s="113"/>
      <c r="UJ48" s="113"/>
      <c r="UK48" s="113"/>
      <c r="UL48" s="113"/>
      <c r="UM48" s="113"/>
      <c r="UN48" s="113"/>
      <c r="UO48" s="113"/>
      <c r="UP48" s="113"/>
      <c r="UQ48" s="113"/>
      <c r="UR48" s="113"/>
      <c r="US48" s="113"/>
      <c r="UT48" s="113"/>
      <c r="UU48" s="113"/>
      <c r="UV48" s="113"/>
      <c r="UW48" s="113"/>
      <c r="UX48" s="113"/>
      <c r="UY48" s="113"/>
      <c r="UZ48" s="113"/>
      <c r="VA48" s="113"/>
      <c r="VB48" s="113"/>
      <c r="VC48" s="113"/>
      <c r="VD48" s="113"/>
      <c r="VE48" s="113"/>
      <c r="VF48" s="113"/>
      <c r="VG48" s="113"/>
      <c r="VH48" s="113"/>
      <c r="VI48" s="113"/>
      <c r="VJ48" s="113"/>
      <c r="VK48" s="113"/>
      <c r="VL48" s="113"/>
      <c r="VM48" s="113"/>
      <c r="VN48" s="113"/>
      <c r="VO48" s="113"/>
      <c r="VP48" s="113"/>
      <c r="VQ48" s="113"/>
      <c r="VR48" s="113"/>
      <c r="VS48" s="113"/>
      <c r="VT48" s="113"/>
      <c r="VU48" s="113"/>
      <c r="VV48" s="113"/>
      <c r="VW48" s="113"/>
      <c r="VX48" s="113"/>
      <c r="VY48" s="113"/>
      <c r="VZ48" s="113"/>
      <c r="WA48" s="113"/>
      <c r="WB48" s="113"/>
      <c r="WC48" s="113"/>
      <c r="WD48" s="113"/>
      <c r="WE48" s="113"/>
      <c r="WF48" s="113"/>
      <c r="WG48" s="113"/>
      <c r="WH48" s="113"/>
      <c r="WI48" s="113"/>
      <c r="WJ48" s="113"/>
      <c r="WK48" s="113"/>
      <c r="WL48" s="113"/>
      <c r="WM48" s="113"/>
      <c r="WN48" s="113"/>
      <c r="WO48" s="113"/>
      <c r="WP48" s="113"/>
      <c r="WQ48" s="113"/>
      <c r="WR48" s="113"/>
      <c r="WS48" s="113"/>
      <c r="WT48" s="113"/>
      <c r="WU48" s="113"/>
      <c r="WV48" s="113"/>
      <c r="WW48" s="113"/>
      <c r="WX48" s="113"/>
      <c r="WY48" s="113"/>
      <c r="WZ48" s="113"/>
      <c r="XA48" s="113"/>
      <c r="XB48" s="113"/>
      <c r="XC48" s="113"/>
      <c r="XD48" s="113"/>
      <c r="XE48" s="113"/>
      <c r="XF48" s="113"/>
      <c r="XG48" s="113"/>
      <c r="XH48" s="113"/>
      <c r="XI48" s="113"/>
      <c r="XJ48" s="113"/>
      <c r="XK48" s="113"/>
      <c r="XL48" s="113"/>
      <c r="XM48" s="113"/>
      <c r="XN48" s="113"/>
      <c r="XO48" s="113"/>
      <c r="XP48" s="113"/>
      <c r="XQ48" s="113"/>
      <c r="XR48" s="113"/>
      <c r="XS48" s="113"/>
      <c r="XT48" s="113"/>
      <c r="XU48" s="113"/>
      <c r="XV48" s="113"/>
      <c r="XW48" s="113"/>
      <c r="XX48" s="113"/>
      <c r="XY48" s="113"/>
      <c r="XZ48" s="113"/>
      <c r="YA48" s="113"/>
      <c r="YB48" s="113"/>
      <c r="YC48" s="113"/>
      <c r="YD48" s="113"/>
      <c r="YE48" s="113"/>
      <c r="YF48" s="113"/>
      <c r="YG48" s="113"/>
      <c r="YH48" s="113"/>
      <c r="YI48" s="113"/>
      <c r="YJ48" s="113"/>
      <c r="YK48" s="113"/>
      <c r="YL48" s="113"/>
      <c r="YM48" s="113"/>
      <c r="YN48" s="113"/>
      <c r="YO48" s="113"/>
      <c r="YP48" s="113"/>
      <c r="YQ48" s="113"/>
      <c r="YR48" s="113"/>
      <c r="YS48" s="113"/>
      <c r="YT48" s="113"/>
      <c r="YU48" s="113"/>
      <c r="YV48" s="113"/>
      <c r="YW48" s="113"/>
      <c r="YX48" s="113"/>
      <c r="YY48" s="113"/>
      <c r="YZ48" s="113"/>
      <c r="ZA48" s="113"/>
      <c r="ZB48" s="113"/>
      <c r="ZC48" s="113"/>
      <c r="ZD48" s="113"/>
      <c r="ZE48" s="113"/>
      <c r="ZF48" s="113"/>
      <c r="ZG48" s="113"/>
      <c r="ZH48" s="113"/>
      <c r="ZI48" s="113"/>
      <c r="ZJ48" s="113"/>
      <c r="ZK48" s="113"/>
      <c r="ZL48" s="113"/>
      <c r="ZM48" s="113"/>
      <c r="ZN48" s="113"/>
      <c r="ZO48" s="113"/>
      <c r="ZP48" s="113"/>
      <c r="ZQ48" s="113"/>
      <c r="ZR48" s="113"/>
      <c r="ZS48" s="113"/>
      <c r="ZT48" s="113"/>
      <c r="ZU48" s="113"/>
      <c r="ZV48" s="113"/>
      <c r="ZW48" s="113"/>
      <c r="ZX48" s="113"/>
      <c r="ZY48" s="113"/>
      <c r="ZZ48" s="113"/>
      <c r="AAA48" s="113"/>
      <c r="AAB48" s="113"/>
      <c r="AAC48" s="113"/>
      <c r="AAD48" s="113"/>
      <c r="AAE48" s="113"/>
      <c r="AAF48" s="113"/>
      <c r="AAG48" s="113"/>
      <c r="AAH48" s="113"/>
      <c r="AAI48" s="113"/>
      <c r="AAJ48" s="113"/>
      <c r="AAK48" s="113"/>
      <c r="AAL48" s="113"/>
      <c r="AAM48" s="113"/>
      <c r="AAN48" s="113"/>
      <c r="AAO48" s="113"/>
      <c r="AAP48" s="113"/>
      <c r="AAQ48" s="113"/>
      <c r="AAR48" s="113"/>
      <c r="AAS48" s="113"/>
      <c r="AAT48" s="113"/>
      <c r="AAU48" s="113"/>
      <c r="AAV48" s="113"/>
      <c r="AAW48" s="113"/>
      <c r="AAX48" s="113"/>
      <c r="AAY48" s="113"/>
      <c r="AAZ48" s="113"/>
      <c r="ABA48" s="113"/>
      <c r="ABB48" s="113"/>
      <c r="ABC48" s="113"/>
      <c r="ABD48" s="113"/>
      <c r="ABE48" s="113"/>
      <c r="ABF48" s="113"/>
      <c r="ABG48" s="113"/>
      <c r="ABH48" s="113"/>
      <c r="ABI48" s="113"/>
      <c r="ABJ48" s="113"/>
      <c r="ABK48" s="113"/>
      <c r="ABL48" s="113"/>
      <c r="ABM48" s="113"/>
      <c r="ABN48" s="113"/>
      <c r="ABO48" s="113"/>
      <c r="ABP48" s="113"/>
      <c r="ABQ48" s="113"/>
      <c r="ABR48" s="113"/>
      <c r="ABS48" s="113"/>
      <c r="ABT48" s="113"/>
      <c r="ABU48" s="113"/>
      <c r="ABV48" s="113"/>
      <c r="ABW48" s="113"/>
      <c r="ABX48" s="113"/>
      <c r="ABY48" s="113"/>
      <c r="ABZ48" s="113"/>
      <c r="ACA48" s="113"/>
      <c r="ACB48" s="113"/>
      <c r="ACC48" s="113"/>
      <c r="ACD48" s="113"/>
      <c r="ACE48" s="113"/>
      <c r="ACF48" s="113"/>
      <c r="ACG48" s="113"/>
      <c r="ACH48" s="113"/>
      <c r="ACI48" s="113"/>
      <c r="ACJ48" s="113"/>
      <c r="ACK48" s="113"/>
      <c r="ACL48" s="113"/>
      <c r="ACM48" s="113"/>
      <c r="ACN48" s="113"/>
      <c r="ACO48" s="113"/>
      <c r="ACP48" s="113"/>
      <c r="ACQ48" s="113"/>
      <c r="ACR48" s="113"/>
      <c r="ACS48" s="113"/>
      <c r="ACT48" s="113"/>
      <c r="ACU48" s="113"/>
      <c r="ACV48" s="113"/>
      <c r="ACW48" s="113"/>
      <c r="ACX48" s="113"/>
      <c r="ACY48" s="113"/>
      <c r="ACZ48" s="113"/>
      <c r="ADA48" s="113"/>
      <c r="ADB48" s="113"/>
      <c r="ADC48" s="113"/>
      <c r="ADD48" s="113"/>
      <c r="ADE48" s="113"/>
      <c r="ADF48" s="113"/>
      <c r="ADG48" s="113"/>
      <c r="ADH48" s="113"/>
      <c r="ADI48" s="113"/>
      <c r="ADJ48" s="113"/>
      <c r="ADK48" s="113"/>
      <c r="ADL48" s="113"/>
      <c r="ADM48" s="113"/>
      <c r="ADN48" s="113"/>
      <c r="ADO48" s="113"/>
      <c r="ADP48" s="113"/>
      <c r="ADQ48" s="113"/>
      <c r="ADR48" s="113"/>
      <c r="ADS48" s="113"/>
      <c r="ADT48" s="113"/>
      <c r="ADU48" s="113"/>
      <c r="ADV48" s="113"/>
      <c r="ADW48" s="113"/>
      <c r="ADX48" s="113"/>
      <c r="ADY48" s="113"/>
      <c r="ADZ48" s="113"/>
      <c r="AEA48" s="113"/>
      <c r="AEB48" s="113"/>
      <c r="AEC48" s="113"/>
      <c r="AED48" s="113"/>
      <c r="AEE48" s="113"/>
      <c r="AEF48" s="113"/>
      <c r="AEG48" s="113"/>
      <c r="AEH48" s="113"/>
      <c r="AEI48" s="113"/>
      <c r="AEJ48" s="113"/>
      <c r="AEK48" s="113"/>
      <c r="AEL48" s="113"/>
      <c r="AEM48" s="113"/>
      <c r="AEN48" s="113"/>
      <c r="AEO48" s="113"/>
      <c r="AEP48" s="113"/>
      <c r="AEQ48" s="113"/>
      <c r="AER48" s="113"/>
      <c r="AES48" s="113"/>
      <c r="AET48" s="113"/>
      <c r="AEU48" s="113"/>
      <c r="AEV48" s="113"/>
      <c r="AEW48" s="113"/>
      <c r="AEX48" s="113"/>
      <c r="AEY48" s="113"/>
      <c r="AEZ48" s="113"/>
      <c r="AFA48" s="113"/>
      <c r="AFB48" s="113"/>
      <c r="AFC48" s="113"/>
      <c r="AFD48" s="113"/>
      <c r="AFE48" s="113"/>
      <c r="AFF48" s="113"/>
      <c r="AFG48" s="113"/>
      <c r="AFH48" s="113"/>
      <c r="AFI48" s="113"/>
      <c r="AFJ48" s="113"/>
      <c r="AFK48" s="113"/>
      <c r="AFL48" s="113"/>
      <c r="AFM48" s="113"/>
      <c r="AFN48" s="113"/>
      <c r="AFO48" s="113"/>
      <c r="AFP48" s="113"/>
      <c r="AFQ48" s="113"/>
      <c r="AFR48" s="113"/>
      <c r="AFS48" s="113"/>
      <c r="AFT48" s="113"/>
      <c r="AFU48" s="113"/>
      <c r="AFV48" s="113"/>
      <c r="AFW48" s="113"/>
      <c r="AFX48" s="113"/>
      <c r="AFY48" s="113"/>
      <c r="AFZ48" s="113"/>
      <c r="AGA48" s="113"/>
      <c r="AGB48" s="113"/>
      <c r="AGC48" s="113"/>
      <c r="AGD48" s="113"/>
      <c r="AGE48" s="113"/>
      <c r="AGF48" s="113"/>
      <c r="AGG48" s="113"/>
      <c r="AGH48" s="113"/>
      <c r="AGI48" s="113"/>
      <c r="AGJ48" s="113"/>
      <c r="AGK48" s="113"/>
      <c r="AGL48" s="113"/>
      <c r="AGM48" s="113"/>
      <c r="AGN48" s="113"/>
      <c r="AGO48" s="113"/>
      <c r="AGP48" s="113"/>
      <c r="AGQ48" s="113"/>
      <c r="AGR48" s="113"/>
      <c r="AGS48" s="113"/>
      <c r="AGT48" s="113"/>
      <c r="AGU48" s="113"/>
      <c r="AGV48" s="113"/>
      <c r="AGW48" s="113"/>
      <c r="AGX48" s="113"/>
      <c r="AGY48" s="113"/>
      <c r="AGZ48" s="113"/>
      <c r="AHA48" s="113"/>
      <c r="AHB48" s="113"/>
      <c r="AHC48" s="113"/>
      <c r="AHD48" s="113"/>
      <c r="AHE48" s="113"/>
      <c r="AHF48" s="113"/>
      <c r="AHG48" s="113"/>
      <c r="AHH48" s="113"/>
      <c r="AHI48" s="113"/>
      <c r="AHJ48" s="113"/>
      <c r="AHK48" s="113"/>
      <c r="AHL48" s="113"/>
      <c r="AHM48" s="113"/>
      <c r="AHN48" s="113"/>
      <c r="AHO48" s="113"/>
      <c r="AHP48" s="113"/>
      <c r="AHQ48" s="113"/>
      <c r="AHR48" s="113"/>
      <c r="AHS48" s="113"/>
      <c r="AHT48" s="113"/>
      <c r="AHU48" s="113"/>
      <c r="AHV48" s="113"/>
      <c r="AHW48" s="113"/>
      <c r="AHX48" s="113"/>
      <c r="AHY48" s="113"/>
      <c r="AHZ48" s="113"/>
      <c r="AIA48" s="113"/>
      <c r="AIB48" s="113"/>
      <c r="AIC48" s="113"/>
      <c r="AID48" s="113"/>
      <c r="AIE48" s="113"/>
      <c r="AIF48" s="113"/>
      <c r="AIG48" s="113"/>
      <c r="AIH48" s="113"/>
      <c r="AII48" s="113"/>
      <c r="AIJ48" s="113"/>
      <c r="AIK48" s="113"/>
      <c r="AIL48" s="113"/>
      <c r="AIM48" s="113"/>
      <c r="AIN48" s="113"/>
      <c r="AIO48" s="113"/>
      <c r="AIP48" s="113"/>
      <c r="AIQ48" s="113"/>
      <c r="AIR48" s="113"/>
      <c r="AIS48" s="113"/>
      <c r="AIT48" s="113"/>
      <c r="AIU48" s="113"/>
      <c r="AIV48" s="113"/>
      <c r="AIW48" s="113"/>
      <c r="AIX48" s="113"/>
      <c r="AIY48" s="113"/>
      <c r="AIZ48" s="113"/>
      <c r="AJA48" s="113"/>
      <c r="AJB48" s="113"/>
      <c r="AJC48" s="113"/>
      <c r="AJD48" s="113"/>
      <c r="AJE48" s="113"/>
      <c r="AJF48" s="113"/>
      <c r="AJG48" s="113"/>
      <c r="AJH48" s="113"/>
      <c r="AJI48" s="113"/>
      <c r="AJJ48" s="113"/>
      <c r="AJK48" s="113"/>
      <c r="AJL48" s="113"/>
      <c r="AJM48" s="113"/>
      <c r="AJN48" s="113"/>
      <c r="AJO48" s="113"/>
      <c r="AJP48" s="113"/>
      <c r="AJQ48" s="113"/>
      <c r="AJR48" s="113"/>
      <c r="AJS48" s="113"/>
      <c r="AJT48" s="113"/>
      <c r="AJU48" s="113"/>
      <c r="AJV48" s="113"/>
      <c r="AJW48" s="113"/>
      <c r="AJX48" s="113"/>
      <c r="AJY48" s="113"/>
      <c r="AJZ48" s="113"/>
      <c r="AKA48" s="113"/>
      <c r="AKB48" s="113"/>
      <c r="AKC48" s="113"/>
      <c r="AKD48" s="113"/>
      <c r="AKE48" s="113"/>
      <c r="AKF48" s="113"/>
      <c r="AKG48" s="113"/>
      <c r="AKH48" s="113"/>
      <c r="AKI48" s="113"/>
      <c r="AKJ48" s="113"/>
      <c r="AKK48" s="113"/>
      <c r="AKL48" s="113"/>
      <c r="AKM48" s="113"/>
      <c r="AKN48" s="113"/>
      <c r="AKO48" s="113"/>
      <c r="AKP48" s="113"/>
      <c r="AKQ48" s="113"/>
      <c r="AKR48" s="113"/>
      <c r="AKS48" s="113"/>
      <c r="AKT48" s="113"/>
      <c r="AKU48" s="113"/>
      <c r="AKV48" s="113"/>
      <c r="AKW48" s="113"/>
      <c r="AKX48" s="113"/>
      <c r="AKY48" s="113"/>
      <c r="AKZ48" s="113"/>
      <c r="ALA48" s="113"/>
      <c r="ALB48" s="113"/>
      <c r="ALC48" s="113"/>
      <c r="ALD48" s="113"/>
      <c r="ALE48" s="113"/>
      <c r="ALF48" s="113"/>
      <c r="ALG48" s="113"/>
      <c r="ALH48" s="113"/>
      <c r="ALI48" s="113"/>
      <c r="ALJ48" s="113"/>
      <c r="ALK48" s="113"/>
      <c r="ALL48" s="113"/>
      <c r="ALM48" s="113"/>
      <c r="ALN48" s="113"/>
      <c r="ALO48" s="113"/>
      <c r="ALP48" s="113"/>
      <c r="ALQ48" s="113"/>
      <c r="ALR48" s="113"/>
      <c r="ALS48" s="113"/>
      <c r="ALT48" s="113"/>
      <c r="ALU48" s="113"/>
      <c r="ALV48" s="113"/>
      <c r="ALW48" s="113"/>
      <c r="ALX48" s="113"/>
      <c r="ALY48" s="113"/>
      <c r="ALZ48" s="113"/>
      <c r="AMA48" s="113"/>
      <c r="AMB48" s="113"/>
      <c r="AMC48" s="113"/>
      <c r="AMD48" s="113"/>
      <c r="AME48" s="113"/>
      <c r="AMF48" s="113"/>
      <c r="AMG48" s="113"/>
      <c r="AMH48" s="113"/>
      <c r="AMI48" s="113"/>
      <c r="AMJ48" s="113"/>
      <c r="AMK48" s="113"/>
      <c r="AML48" s="113"/>
      <c r="AMM48" s="113"/>
      <c r="AMN48" s="113"/>
      <c r="AMO48" s="113"/>
      <c r="AMP48" s="113"/>
      <c r="AMQ48" s="113"/>
      <c r="AMR48" s="113"/>
      <c r="AMS48" s="113"/>
      <c r="AMT48" s="113"/>
      <c r="AMU48" s="113"/>
      <c r="AMV48" s="113"/>
      <c r="AMW48" s="113"/>
      <c r="AMX48" s="113"/>
      <c r="AMY48" s="113"/>
      <c r="AMZ48" s="113"/>
      <c r="ANA48" s="113"/>
      <c r="ANB48" s="113"/>
      <c r="ANC48" s="113"/>
      <c r="AND48" s="113"/>
      <c r="ANE48" s="113"/>
      <c r="ANF48" s="113"/>
      <c r="ANG48" s="113"/>
      <c r="ANH48" s="113"/>
      <c r="ANI48" s="113"/>
      <c r="ANJ48" s="113"/>
      <c r="ANK48" s="113"/>
      <c r="ANL48" s="113"/>
      <c r="ANM48" s="113"/>
      <c r="ANN48" s="113"/>
      <c r="ANO48" s="113"/>
      <c r="ANP48" s="113"/>
      <c r="ANQ48" s="113"/>
      <c r="ANR48" s="113"/>
      <c r="ANS48" s="113"/>
      <c r="ANT48" s="113"/>
      <c r="ANU48" s="113"/>
      <c r="ANV48" s="113"/>
      <c r="ANW48" s="113"/>
      <c r="ANX48" s="113"/>
      <c r="ANY48" s="113"/>
      <c r="ANZ48" s="113"/>
      <c r="AOA48" s="113"/>
      <c r="AOB48" s="113"/>
      <c r="AOC48" s="113"/>
      <c r="AOD48" s="113"/>
      <c r="AOE48" s="113"/>
      <c r="AOF48" s="113"/>
      <c r="AOG48" s="113"/>
      <c r="AOH48" s="113"/>
      <c r="AOI48" s="113"/>
      <c r="AOJ48" s="113"/>
      <c r="AOK48" s="113"/>
      <c r="AOL48" s="113"/>
      <c r="AOM48" s="113"/>
      <c r="AON48" s="113"/>
      <c r="AOO48" s="113"/>
      <c r="AOP48" s="113"/>
      <c r="AOQ48" s="113"/>
      <c r="AOR48" s="113"/>
      <c r="AOS48" s="113"/>
      <c r="AOT48" s="113"/>
      <c r="AOU48" s="113"/>
      <c r="AOV48" s="113"/>
      <c r="AOW48" s="113"/>
      <c r="AOX48" s="113"/>
      <c r="AOY48" s="113"/>
      <c r="AOZ48" s="113"/>
      <c r="APA48" s="113"/>
      <c r="APB48" s="113"/>
      <c r="APC48" s="113"/>
      <c r="APD48" s="113"/>
      <c r="APE48" s="113"/>
      <c r="APF48" s="113"/>
      <c r="APG48" s="113"/>
      <c r="APH48" s="113"/>
      <c r="API48" s="113"/>
      <c r="APJ48" s="113"/>
      <c r="APK48" s="113"/>
      <c r="APL48" s="113"/>
      <c r="APM48" s="113"/>
      <c r="APN48" s="113"/>
      <c r="APO48" s="113"/>
      <c r="APP48" s="113"/>
      <c r="APQ48" s="113"/>
      <c r="APR48" s="113"/>
      <c r="APS48" s="113"/>
      <c r="APT48" s="113"/>
      <c r="APU48" s="113"/>
      <c r="APV48" s="113"/>
      <c r="APW48" s="113"/>
      <c r="APX48" s="113"/>
      <c r="APY48" s="113"/>
      <c r="APZ48" s="113"/>
      <c r="AQA48" s="113"/>
      <c r="AQB48" s="113"/>
      <c r="AQC48" s="113"/>
      <c r="AQD48" s="113"/>
      <c r="AQE48" s="113"/>
      <c r="AQF48" s="113"/>
      <c r="AQG48" s="113"/>
      <c r="AQH48" s="113"/>
      <c r="AQI48" s="113"/>
      <c r="AQJ48" s="113"/>
      <c r="AQK48" s="113"/>
      <c r="AQL48" s="113"/>
      <c r="AQM48" s="113"/>
      <c r="AQN48" s="113"/>
      <c r="AQO48" s="113"/>
      <c r="AQP48" s="113"/>
      <c r="AQQ48" s="113"/>
      <c r="AQR48" s="113"/>
      <c r="AQS48" s="113"/>
      <c r="AQT48" s="113"/>
      <c r="AQU48" s="113"/>
      <c r="AQV48" s="113"/>
      <c r="AQW48" s="113"/>
      <c r="AQX48" s="113"/>
      <c r="AQY48" s="113"/>
      <c r="AQZ48" s="113"/>
      <c r="ARA48" s="113"/>
      <c r="ARB48" s="113"/>
      <c r="ARC48" s="113"/>
      <c r="ARD48" s="113"/>
      <c r="ARE48" s="113"/>
      <c r="ARF48" s="113"/>
      <c r="ARG48" s="113"/>
      <c r="ARH48" s="113"/>
      <c r="ARI48" s="113"/>
      <c r="ARJ48" s="113"/>
      <c r="ARK48" s="113"/>
      <c r="ARL48" s="113"/>
      <c r="ARM48" s="113"/>
      <c r="ARN48" s="113"/>
      <c r="ARO48" s="113"/>
      <c r="ARP48" s="113"/>
      <c r="ARQ48" s="113"/>
      <c r="ARR48" s="113"/>
      <c r="ARS48" s="113"/>
      <c r="ART48" s="113"/>
      <c r="ARU48" s="113"/>
      <c r="ARV48" s="113"/>
      <c r="ARW48" s="113"/>
      <c r="ARX48" s="113"/>
      <c r="ARY48" s="113"/>
      <c r="ARZ48" s="113"/>
      <c r="ASA48" s="113"/>
      <c r="ASB48" s="113"/>
      <c r="ASC48" s="113"/>
      <c r="ASD48" s="113"/>
      <c r="ASE48" s="113"/>
      <c r="ASF48" s="113"/>
      <c r="ASG48" s="113"/>
      <c r="ASH48" s="113"/>
      <c r="ASI48" s="113"/>
      <c r="ASJ48" s="113"/>
      <c r="ASK48" s="113"/>
      <c r="ASL48" s="113"/>
      <c r="ASM48" s="113"/>
      <c r="ASN48" s="113"/>
      <c r="ASO48" s="113"/>
      <c r="ASP48" s="113"/>
      <c r="ASQ48" s="113"/>
      <c r="ASR48" s="113"/>
      <c r="ASS48" s="113"/>
      <c r="AST48" s="113"/>
      <c r="ASU48" s="113"/>
      <c r="ASV48" s="113"/>
      <c r="ASW48" s="113"/>
      <c r="ASX48" s="113"/>
      <c r="ASY48" s="113"/>
      <c r="ASZ48" s="113"/>
      <c r="ATA48" s="113"/>
      <c r="ATB48" s="113"/>
      <c r="ATC48" s="113"/>
      <c r="ATD48" s="113"/>
      <c r="ATE48" s="113"/>
      <c r="ATF48" s="113"/>
      <c r="ATG48" s="113"/>
      <c r="ATH48" s="113"/>
      <c r="ATI48" s="113"/>
      <c r="ATJ48" s="113"/>
      <c r="ATK48" s="113"/>
      <c r="ATL48" s="113"/>
      <c r="ATM48" s="113"/>
      <c r="ATN48" s="113"/>
      <c r="ATO48" s="113"/>
      <c r="ATP48" s="113"/>
      <c r="ATQ48" s="113"/>
      <c r="ATR48" s="113"/>
      <c r="ATS48" s="113"/>
      <c r="ATT48" s="113"/>
      <c r="ATU48" s="113"/>
      <c r="ATV48" s="113"/>
      <c r="ATW48" s="113"/>
      <c r="ATX48" s="113"/>
      <c r="ATY48" s="113"/>
      <c r="ATZ48" s="113"/>
      <c r="AUA48" s="113"/>
      <c r="AUB48" s="113"/>
      <c r="AUC48" s="113"/>
      <c r="AUD48" s="113"/>
      <c r="AUE48" s="113"/>
      <c r="AUF48" s="113"/>
      <c r="AUG48" s="113"/>
      <c r="AUH48" s="113"/>
      <c r="AUI48" s="113"/>
      <c r="AUJ48" s="113"/>
      <c r="AUK48" s="113"/>
      <c r="AUL48" s="113"/>
      <c r="AUM48" s="113"/>
      <c r="AUN48" s="113"/>
      <c r="AUO48" s="113"/>
      <c r="AUP48" s="113"/>
      <c r="AUQ48" s="113"/>
      <c r="AUR48" s="113"/>
      <c r="AUS48" s="113"/>
      <c r="AUT48" s="113"/>
      <c r="AUU48" s="113"/>
      <c r="AUV48" s="113"/>
      <c r="AUW48" s="113"/>
      <c r="AUX48" s="113"/>
      <c r="AUY48" s="113"/>
      <c r="AUZ48" s="113"/>
      <c r="AVA48" s="113"/>
      <c r="AVB48" s="113"/>
      <c r="AVC48" s="113"/>
      <c r="AVD48" s="113"/>
      <c r="AVE48" s="113"/>
      <c r="AVF48" s="113"/>
      <c r="AVG48" s="113"/>
      <c r="AVH48" s="113"/>
      <c r="AVI48" s="113"/>
      <c r="AVJ48" s="113"/>
      <c r="AVK48" s="113"/>
      <c r="AVL48" s="113"/>
      <c r="AVM48" s="113"/>
      <c r="AVN48" s="113"/>
      <c r="AVO48" s="113"/>
      <c r="AVP48" s="113"/>
      <c r="AVQ48" s="113"/>
      <c r="AVR48" s="113"/>
      <c r="AVS48" s="113"/>
      <c r="AVT48" s="113"/>
      <c r="AVU48" s="113"/>
      <c r="AVV48" s="113"/>
      <c r="AVW48" s="113"/>
      <c r="AVX48" s="113"/>
      <c r="AVY48" s="113"/>
      <c r="AVZ48" s="113"/>
      <c r="AWA48" s="113"/>
      <c r="AWB48" s="113"/>
      <c r="AWC48" s="113"/>
      <c r="AWD48" s="113"/>
      <c r="AWE48" s="113"/>
      <c r="AWF48" s="113"/>
      <c r="AWG48" s="113"/>
      <c r="AWH48" s="113"/>
      <c r="AWI48" s="113"/>
      <c r="AWJ48" s="113"/>
      <c r="AWK48" s="113"/>
      <c r="AWL48" s="113"/>
      <c r="AWM48" s="113"/>
      <c r="AWN48" s="113"/>
      <c r="AWO48" s="113"/>
      <c r="AWP48" s="113"/>
      <c r="AWQ48" s="113"/>
      <c r="AWR48" s="113"/>
      <c r="AWS48" s="113"/>
      <c r="AWT48" s="113"/>
      <c r="AWU48" s="113"/>
      <c r="AWV48" s="113"/>
      <c r="AWW48" s="113"/>
      <c r="AWX48" s="113"/>
      <c r="AWY48" s="113"/>
      <c r="AWZ48" s="113"/>
      <c r="AXA48" s="113"/>
      <c r="AXB48" s="113"/>
      <c r="AXC48" s="113"/>
      <c r="AXD48" s="113"/>
      <c r="AXE48" s="113"/>
      <c r="AXF48" s="113"/>
      <c r="AXG48" s="113"/>
      <c r="AXH48" s="113"/>
      <c r="AXI48" s="113"/>
      <c r="AXJ48" s="113"/>
      <c r="AXK48" s="113"/>
      <c r="AXL48" s="113"/>
      <c r="AXM48" s="113"/>
      <c r="AXN48" s="113"/>
      <c r="AXO48" s="113"/>
      <c r="AXP48" s="113"/>
      <c r="AXQ48" s="113"/>
      <c r="AXR48" s="113"/>
      <c r="AXS48" s="113"/>
      <c r="AXT48" s="113"/>
      <c r="AXU48" s="113"/>
      <c r="AXV48" s="113"/>
      <c r="AXW48" s="113"/>
      <c r="AXX48" s="113"/>
      <c r="AXY48" s="113"/>
      <c r="AXZ48" s="113"/>
      <c r="AYA48" s="113"/>
      <c r="AYB48" s="113"/>
      <c r="AYC48" s="113"/>
      <c r="AYD48" s="113"/>
      <c r="AYE48" s="113"/>
      <c r="AYF48" s="113"/>
      <c r="AYG48" s="113"/>
      <c r="AYH48" s="113"/>
      <c r="AYI48" s="113"/>
      <c r="AYJ48" s="113"/>
      <c r="AYK48" s="113"/>
      <c r="AYL48" s="113"/>
      <c r="AYM48" s="113"/>
      <c r="AYN48" s="113"/>
      <c r="AYO48" s="113"/>
      <c r="AYP48" s="113"/>
      <c r="AYQ48" s="113"/>
      <c r="AYR48" s="113"/>
      <c r="AYS48" s="113"/>
      <c r="AYT48" s="113"/>
      <c r="AYU48" s="113"/>
      <c r="AYV48" s="113"/>
      <c r="AYW48" s="113"/>
      <c r="AYX48" s="113"/>
      <c r="AYY48" s="113"/>
      <c r="AYZ48" s="113"/>
      <c r="AZA48" s="113"/>
      <c r="AZB48" s="113"/>
      <c r="AZC48" s="113"/>
      <c r="AZD48" s="113"/>
      <c r="AZE48" s="113"/>
      <c r="AZF48" s="113"/>
      <c r="AZG48" s="113"/>
      <c r="AZH48" s="113"/>
      <c r="AZI48" s="113"/>
      <c r="AZJ48" s="113"/>
      <c r="AZK48" s="113"/>
      <c r="AZL48" s="113"/>
      <c r="AZM48" s="113"/>
      <c r="AZN48" s="113"/>
      <c r="AZO48" s="113"/>
      <c r="AZP48" s="113"/>
      <c r="AZQ48" s="113"/>
      <c r="AZR48" s="113"/>
      <c r="AZS48" s="113"/>
      <c r="AZT48" s="113"/>
      <c r="AZU48" s="113"/>
      <c r="AZV48" s="113"/>
      <c r="AZW48" s="113"/>
      <c r="AZX48" s="113"/>
      <c r="AZY48" s="113"/>
      <c r="AZZ48" s="113"/>
      <c r="BAA48" s="113"/>
      <c r="BAB48" s="113"/>
      <c r="BAC48" s="113"/>
      <c r="BAD48" s="113"/>
      <c r="BAE48" s="113"/>
      <c r="BAF48" s="113"/>
      <c r="BAG48" s="113"/>
      <c r="BAH48" s="113"/>
      <c r="BAI48" s="113"/>
      <c r="BAJ48" s="113"/>
      <c r="BAK48" s="113"/>
      <c r="BAL48" s="113"/>
      <c r="BAM48" s="113"/>
      <c r="BAN48" s="113"/>
      <c r="BAO48" s="113"/>
      <c r="BAP48" s="113"/>
      <c r="BAQ48" s="113"/>
      <c r="BAR48" s="113"/>
      <c r="BAS48" s="113"/>
      <c r="BAT48" s="113"/>
      <c r="BAU48" s="113"/>
      <c r="BAV48" s="113"/>
      <c r="BAW48" s="113"/>
      <c r="BAX48" s="113"/>
      <c r="BAY48" s="113"/>
      <c r="BAZ48" s="113"/>
      <c r="BBA48" s="113"/>
      <c r="BBB48" s="113"/>
      <c r="BBC48" s="113"/>
      <c r="BBD48" s="113"/>
      <c r="BBE48" s="113"/>
      <c r="BBF48" s="113"/>
      <c r="BBG48" s="113"/>
      <c r="BBH48" s="113"/>
      <c r="BBI48" s="113"/>
      <c r="BBJ48" s="113"/>
      <c r="BBK48" s="113"/>
      <c r="BBL48" s="113"/>
      <c r="BBM48" s="113"/>
      <c r="BBN48" s="113"/>
      <c r="BBO48" s="113"/>
      <c r="BBP48" s="113"/>
      <c r="BBQ48" s="113"/>
      <c r="BBR48" s="113"/>
      <c r="BBS48" s="113"/>
      <c r="BBT48" s="113"/>
      <c r="BBU48" s="113"/>
      <c r="BBV48" s="113"/>
      <c r="BBW48" s="113"/>
      <c r="BBX48" s="113"/>
      <c r="BBY48" s="113"/>
      <c r="BBZ48" s="113"/>
      <c r="BCA48" s="113"/>
      <c r="BCB48" s="113"/>
      <c r="BCC48" s="113"/>
      <c r="BCD48" s="113"/>
      <c r="BCE48" s="113"/>
      <c r="BCF48" s="113"/>
      <c r="BCG48" s="113"/>
      <c r="BCH48" s="113"/>
      <c r="BCI48" s="113"/>
      <c r="BCJ48" s="113"/>
      <c r="BCK48" s="113"/>
      <c r="BCL48" s="113"/>
      <c r="BCM48" s="113"/>
      <c r="BCN48" s="113"/>
      <c r="BCO48" s="113"/>
      <c r="BCP48" s="113"/>
      <c r="BCQ48" s="113"/>
      <c r="BCR48" s="113"/>
      <c r="BCS48" s="113"/>
      <c r="BCT48" s="113"/>
      <c r="BCU48" s="113"/>
      <c r="BCV48" s="113"/>
      <c r="BCW48" s="113"/>
      <c r="BCX48" s="113"/>
      <c r="BCY48" s="113"/>
      <c r="BCZ48" s="113"/>
      <c r="BDA48" s="113"/>
      <c r="BDB48" s="113"/>
      <c r="BDC48" s="113"/>
      <c r="BDD48" s="113"/>
      <c r="BDE48" s="113"/>
      <c r="BDF48" s="113"/>
      <c r="BDG48" s="113"/>
      <c r="BDH48" s="113"/>
      <c r="BDI48" s="113"/>
      <c r="BDJ48" s="113"/>
      <c r="BDK48" s="113"/>
      <c r="BDL48" s="113"/>
      <c r="BDM48" s="113"/>
      <c r="BDN48" s="113"/>
      <c r="BDO48" s="113"/>
      <c r="BDP48" s="113"/>
      <c r="BDQ48" s="113"/>
      <c r="BDR48" s="113"/>
      <c r="BDS48" s="113"/>
      <c r="BDT48" s="113"/>
      <c r="BDU48" s="113"/>
      <c r="BDV48" s="113"/>
      <c r="BDW48" s="113"/>
      <c r="BDX48" s="113"/>
      <c r="BDY48" s="113"/>
      <c r="BDZ48" s="113"/>
      <c r="BEA48" s="113"/>
      <c r="BEB48" s="113"/>
      <c r="BEC48" s="113"/>
      <c r="BED48" s="113"/>
      <c r="BEE48" s="113"/>
      <c r="BEF48" s="113"/>
      <c r="BEG48" s="113"/>
      <c r="BEH48" s="113"/>
      <c r="BEI48" s="113"/>
      <c r="BEJ48" s="113"/>
      <c r="BEK48" s="113"/>
      <c r="BEL48" s="113"/>
      <c r="BEM48" s="113"/>
      <c r="BEN48" s="113"/>
      <c r="BEO48" s="113"/>
      <c r="BEP48" s="113"/>
      <c r="BEQ48" s="113"/>
      <c r="BER48" s="113"/>
      <c r="BES48" s="113"/>
      <c r="BET48" s="113"/>
      <c r="BEU48" s="113"/>
      <c r="BEV48" s="113"/>
      <c r="BEW48" s="113"/>
      <c r="BEX48" s="113"/>
      <c r="BEY48" s="113"/>
      <c r="BEZ48" s="113"/>
      <c r="BFA48" s="113"/>
      <c r="BFB48" s="113"/>
      <c r="BFC48" s="113"/>
      <c r="BFD48" s="113"/>
      <c r="BFE48" s="113"/>
      <c r="BFF48" s="113"/>
      <c r="BFG48" s="113"/>
      <c r="BFH48" s="113"/>
      <c r="BFI48" s="113"/>
      <c r="BFJ48" s="113"/>
      <c r="BFK48" s="113"/>
      <c r="BFL48" s="113"/>
      <c r="BFM48" s="113"/>
      <c r="BFN48" s="113"/>
      <c r="BFO48" s="113"/>
      <c r="BFP48" s="113"/>
      <c r="BFQ48" s="113"/>
      <c r="BFR48" s="113"/>
      <c r="BFS48" s="113"/>
      <c r="BFT48" s="113"/>
      <c r="BFU48" s="113"/>
      <c r="BFV48" s="113"/>
      <c r="BFW48" s="113"/>
      <c r="BFX48" s="113"/>
      <c r="BFY48" s="113"/>
      <c r="BFZ48" s="113"/>
      <c r="BGA48" s="113"/>
      <c r="BGB48" s="113"/>
      <c r="BGC48" s="113"/>
      <c r="BGD48" s="113"/>
      <c r="BGE48" s="113"/>
      <c r="BGF48" s="113"/>
      <c r="BGG48" s="113"/>
      <c r="BGH48" s="113"/>
      <c r="BGI48" s="113"/>
      <c r="BGJ48" s="113"/>
      <c r="BGK48" s="113"/>
      <c r="BGL48" s="113"/>
      <c r="BGM48" s="113"/>
      <c r="BGN48" s="113"/>
      <c r="BGO48" s="113"/>
      <c r="BGP48" s="113"/>
      <c r="BGQ48" s="113"/>
      <c r="BGR48" s="113"/>
      <c r="BGS48" s="113"/>
      <c r="BGT48" s="113"/>
      <c r="BGU48" s="113"/>
      <c r="BGV48" s="113"/>
      <c r="BGW48" s="113"/>
      <c r="BGX48" s="113"/>
      <c r="BGY48" s="113"/>
      <c r="BGZ48" s="113"/>
      <c r="BHA48" s="113"/>
      <c r="BHB48" s="113"/>
      <c r="BHC48" s="113"/>
      <c r="BHD48" s="113"/>
      <c r="BHE48" s="113"/>
      <c r="BHF48" s="113"/>
      <c r="BHG48" s="113"/>
      <c r="BHH48" s="113"/>
      <c r="BHI48" s="113"/>
      <c r="BHJ48" s="113"/>
      <c r="BHK48" s="113"/>
      <c r="BHL48" s="113"/>
      <c r="BHM48" s="113"/>
      <c r="BHN48" s="113"/>
      <c r="BHO48" s="113"/>
      <c r="BHP48" s="113"/>
      <c r="BHQ48" s="113"/>
      <c r="BHR48" s="113"/>
      <c r="BHS48" s="113"/>
      <c r="BHT48" s="113"/>
      <c r="BHU48" s="113"/>
      <c r="BHV48" s="113"/>
      <c r="BHW48" s="113"/>
      <c r="BHX48" s="113"/>
      <c r="BHY48" s="113"/>
      <c r="BHZ48" s="113"/>
      <c r="BIA48" s="113"/>
      <c r="BIB48" s="113"/>
      <c r="BIC48" s="113"/>
      <c r="BID48" s="113"/>
      <c r="BIE48" s="113"/>
      <c r="BIF48" s="113"/>
      <c r="BIG48" s="113"/>
      <c r="BIH48" s="113"/>
      <c r="BII48" s="113"/>
      <c r="BIJ48" s="113"/>
      <c r="BIK48" s="113"/>
      <c r="BIL48" s="113"/>
      <c r="BIM48" s="113"/>
      <c r="BIN48" s="113"/>
      <c r="BIO48" s="113"/>
      <c r="BIP48" s="113"/>
      <c r="BIQ48" s="113"/>
      <c r="BIR48" s="113"/>
      <c r="BIS48" s="113"/>
      <c r="BIT48" s="113"/>
      <c r="BIU48" s="113"/>
      <c r="BIV48" s="113"/>
      <c r="BIW48" s="113"/>
      <c r="BIX48" s="113"/>
      <c r="BIY48" s="113"/>
      <c r="BIZ48" s="113"/>
      <c r="BJA48" s="113"/>
      <c r="BJB48" s="113"/>
      <c r="BJC48" s="113"/>
      <c r="BJD48" s="113"/>
      <c r="BJE48" s="113"/>
      <c r="BJF48" s="113"/>
      <c r="BJG48" s="113"/>
      <c r="BJH48" s="113"/>
      <c r="BJI48" s="113"/>
      <c r="BJJ48" s="113"/>
      <c r="BJK48" s="113"/>
      <c r="BJL48" s="113"/>
      <c r="BJM48" s="113"/>
      <c r="BJN48" s="113"/>
      <c r="BJO48" s="113"/>
      <c r="BJP48" s="113"/>
      <c r="BJQ48" s="113"/>
      <c r="BJR48" s="113"/>
      <c r="BJS48" s="113"/>
      <c r="BJT48" s="113"/>
      <c r="BJU48" s="113"/>
      <c r="BJV48" s="113"/>
      <c r="BJW48" s="113"/>
      <c r="BJX48" s="113"/>
      <c r="BJY48" s="113"/>
      <c r="BJZ48" s="113"/>
      <c r="BKA48" s="113"/>
      <c r="BKB48" s="113"/>
      <c r="BKC48" s="113"/>
      <c r="BKD48" s="113"/>
      <c r="BKE48" s="113"/>
      <c r="BKF48" s="113"/>
      <c r="BKG48" s="113"/>
      <c r="BKH48" s="113"/>
      <c r="BKI48" s="113"/>
      <c r="BKJ48" s="113"/>
      <c r="BKK48" s="113"/>
      <c r="BKL48" s="113"/>
      <c r="BKM48" s="113"/>
      <c r="BKN48" s="113"/>
      <c r="BKO48" s="113"/>
      <c r="BKP48" s="113"/>
      <c r="BKQ48" s="113"/>
      <c r="BKR48" s="113"/>
      <c r="BKS48" s="113"/>
      <c r="BKT48" s="113"/>
      <c r="BKU48" s="113"/>
      <c r="BKV48" s="113"/>
      <c r="BKW48" s="113"/>
      <c r="BKX48" s="113"/>
      <c r="BKY48" s="113"/>
      <c r="BKZ48" s="113"/>
      <c r="BLA48" s="113"/>
      <c r="BLB48" s="113"/>
      <c r="BLC48" s="113"/>
      <c r="BLD48" s="113"/>
      <c r="BLE48" s="113"/>
      <c r="BLF48" s="113"/>
      <c r="BLG48" s="113"/>
      <c r="BLH48" s="113"/>
      <c r="BLI48" s="113"/>
      <c r="BLJ48" s="113"/>
      <c r="BLK48" s="113"/>
      <c r="BLL48" s="113"/>
      <c r="BLM48" s="113"/>
      <c r="BLN48" s="113"/>
      <c r="BLO48" s="113"/>
      <c r="BLP48" s="114"/>
    </row>
    <row r="49" spans="1:1680" s="115" customFormat="1" ht="20.25" customHeight="1">
      <c r="A49" s="380"/>
      <c r="B49" s="382"/>
      <c r="C49" s="385"/>
      <c r="D49" s="112" t="s">
        <v>43</v>
      </c>
      <c r="E49" s="117">
        <v>0</v>
      </c>
      <c r="F49" s="118">
        <v>0</v>
      </c>
      <c r="G49" s="108" t="e">
        <f t="shared" si="12"/>
        <v>#DIV/0!</v>
      </c>
      <c r="H49" s="367">
        <v>18</v>
      </c>
      <c r="I49" s="367" t="s">
        <v>524</v>
      </c>
      <c r="J49" s="367">
        <v>100</v>
      </c>
      <c r="K49" s="364">
        <v>100</v>
      </c>
      <c r="L49" s="367">
        <f>K49/J49*100</f>
        <v>100</v>
      </c>
      <c r="M49" s="371" t="s">
        <v>525</v>
      </c>
      <c r="N49" s="371" t="s">
        <v>526</v>
      </c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  <c r="IW49" s="113"/>
      <c r="IX49" s="113"/>
      <c r="IY49" s="113"/>
      <c r="IZ49" s="113"/>
      <c r="JA49" s="113"/>
      <c r="JB49" s="113"/>
      <c r="JC49" s="113"/>
      <c r="JD49" s="113"/>
      <c r="JE49" s="113"/>
      <c r="JF49" s="113"/>
      <c r="JG49" s="113"/>
      <c r="JH49" s="113"/>
      <c r="JI49" s="113"/>
      <c r="JJ49" s="113"/>
      <c r="JK49" s="113"/>
      <c r="JL49" s="113"/>
      <c r="JM49" s="113"/>
      <c r="JN49" s="113"/>
      <c r="JO49" s="113"/>
      <c r="JP49" s="113"/>
      <c r="JQ49" s="113"/>
      <c r="JR49" s="113"/>
      <c r="JS49" s="113"/>
      <c r="JT49" s="113"/>
      <c r="JU49" s="113"/>
      <c r="JV49" s="113"/>
      <c r="JW49" s="113"/>
      <c r="JX49" s="113"/>
      <c r="JY49" s="113"/>
      <c r="JZ49" s="113"/>
      <c r="KA49" s="113"/>
      <c r="KB49" s="113"/>
      <c r="KC49" s="113"/>
      <c r="KD49" s="113"/>
      <c r="KE49" s="113"/>
      <c r="KF49" s="113"/>
      <c r="KG49" s="113"/>
      <c r="KH49" s="113"/>
      <c r="KI49" s="113"/>
      <c r="KJ49" s="113"/>
      <c r="KK49" s="113"/>
      <c r="KL49" s="113"/>
      <c r="KM49" s="113"/>
      <c r="KN49" s="113"/>
      <c r="KO49" s="113"/>
      <c r="KP49" s="113"/>
      <c r="KQ49" s="113"/>
      <c r="KR49" s="113"/>
      <c r="KS49" s="113"/>
      <c r="KT49" s="113"/>
      <c r="KU49" s="113"/>
      <c r="KV49" s="113"/>
      <c r="KW49" s="113"/>
      <c r="KX49" s="113"/>
      <c r="KY49" s="113"/>
      <c r="KZ49" s="113"/>
      <c r="LA49" s="113"/>
      <c r="LB49" s="113"/>
      <c r="LC49" s="113"/>
      <c r="LD49" s="113"/>
      <c r="LE49" s="113"/>
      <c r="LF49" s="113"/>
      <c r="LG49" s="113"/>
      <c r="LH49" s="113"/>
      <c r="LI49" s="113"/>
      <c r="LJ49" s="113"/>
      <c r="LK49" s="113"/>
      <c r="LL49" s="113"/>
      <c r="LM49" s="113"/>
      <c r="LN49" s="113"/>
      <c r="LO49" s="113"/>
      <c r="LP49" s="113"/>
      <c r="LQ49" s="113"/>
      <c r="LR49" s="113"/>
      <c r="LS49" s="113"/>
      <c r="LT49" s="113"/>
      <c r="LU49" s="113"/>
      <c r="LV49" s="113"/>
      <c r="LW49" s="113"/>
      <c r="LX49" s="113"/>
      <c r="LY49" s="113"/>
      <c r="LZ49" s="113"/>
      <c r="MA49" s="113"/>
      <c r="MB49" s="113"/>
      <c r="MC49" s="113"/>
      <c r="MD49" s="113"/>
      <c r="ME49" s="113"/>
      <c r="MF49" s="113"/>
      <c r="MG49" s="113"/>
      <c r="MH49" s="113"/>
      <c r="MI49" s="113"/>
      <c r="MJ49" s="113"/>
      <c r="MK49" s="113"/>
      <c r="ML49" s="113"/>
      <c r="MM49" s="113"/>
      <c r="MN49" s="113"/>
      <c r="MO49" s="113"/>
      <c r="MP49" s="113"/>
      <c r="MQ49" s="113"/>
      <c r="MR49" s="113"/>
      <c r="MS49" s="113"/>
      <c r="MT49" s="113"/>
      <c r="MU49" s="113"/>
      <c r="MV49" s="113"/>
      <c r="MW49" s="113"/>
      <c r="MX49" s="113"/>
      <c r="MY49" s="113"/>
      <c r="MZ49" s="113"/>
      <c r="NA49" s="113"/>
      <c r="NB49" s="113"/>
      <c r="NC49" s="113"/>
      <c r="ND49" s="113"/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3"/>
      <c r="NS49" s="113"/>
      <c r="NT49" s="113"/>
      <c r="NU49" s="113"/>
      <c r="NV49" s="113"/>
      <c r="NW49" s="113"/>
      <c r="NX49" s="113"/>
      <c r="NY49" s="113"/>
      <c r="NZ49" s="113"/>
      <c r="OA49" s="113"/>
      <c r="OB49" s="113"/>
      <c r="OC49" s="113"/>
      <c r="OD49" s="113"/>
      <c r="OE49" s="113"/>
      <c r="OF49" s="113"/>
      <c r="OG49" s="113"/>
      <c r="OH49" s="113"/>
      <c r="OI49" s="113"/>
      <c r="OJ49" s="113"/>
      <c r="OK49" s="113"/>
      <c r="OL49" s="113"/>
      <c r="OM49" s="113"/>
      <c r="ON49" s="113"/>
      <c r="OO49" s="113"/>
      <c r="OP49" s="113"/>
      <c r="OQ49" s="113"/>
      <c r="OR49" s="113"/>
      <c r="OS49" s="113"/>
      <c r="OT49" s="113"/>
      <c r="OU49" s="113"/>
      <c r="OV49" s="113"/>
      <c r="OW49" s="113"/>
      <c r="OX49" s="113"/>
      <c r="OY49" s="113"/>
      <c r="OZ49" s="113"/>
      <c r="PA49" s="113"/>
      <c r="PB49" s="113"/>
      <c r="PC49" s="113"/>
      <c r="PD49" s="113"/>
      <c r="PE49" s="113"/>
      <c r="PF49" s="113"/>
      <c r="PG49" s="113"/>
      <c r="PH49" s="113"/>
      <c r="PI49" s="113"/>
      <c r="PJ49" s="113"/>
      <c r="PK49" s="113"/>
      <c r="PL49" s="113"/>
      <c r="PM49" s="113"/>
      <c r="PN49" s="113"/>
      <c r="PO49" s="113"/>
      <c r="PP49" s="113"/>
      <c r="PQ49" s="113"/>
      <c r="PR49" s="113"/>
      <c r="PS49" s="113"/>
      <c r="PT49" s="113"/>
      <c r="PU49" s="113"/>
      <c r="PV49" s="113"/>
      <c r="PW49" s="113"/>
      <c r="PX49" s="113"/>
      <c r="PY49" s="113"/>
      <c r="PZ49" s="113"/>
      <c r="QA49" s="113"/>
      <c r="QB49" s="113"/>
      <c r="QC49" s="113"/>
      <c r="QD49" s="113"/>
      <c r="QE49" s="113"/>
      <c r="QF49" s="113"/>
      <c r="QG49" s="113"/>
      <c r="QH49" s="113"/>
      <c r="QI49" s="113"/>
      <c r="QJ49" s="113"/>
      <c r="QK49" s="113"/>
      <c r="QL49" s="113"/>
      <c r="QM49" s="113"/>
      <c r="QN49" s="113"/>
      <c r="QO49" s="113"/>
      <c r="QP49" s="113"/>
      <c r="QQ49" s="113"/>
      <c r="QR49" s="113"/>
      <c r="QS49" s="113"/>
      <c r="QT49" s="113"/>
      <c r="QU49" s="113"/>
      <c r="QV49" s="113"/>
      <c r="QW49" s="113"/>
      <c r="QX49" s="113"/>
      <c r="QY49" s="113"/>
      <c r="QZ49" s="113"/>
      <c r="RA49" s="113"/>
      <c r="RB49" s="113"/>
      <c r="RC49" s="113"/>
      <c r="RD49" s="113"/>
      <c r="RE49" s="113"/>
      <c r="RF49" s="113"/>
      <c r="RG49" s="113"/>
      <c r="RH49" s="113"/>
      <c r="RI49" s="113"/>
      <c r="RJ49" s="113"/>
      <c r="RK49" s="113"/>
      <c r="RL49" s="113"/>
      <c r="RM49" s="113"/>
      <c r="RN49" s="113"/>
      <c r="RO49" s="113"/>
      <c r="RP49" s="113"/>
      <c r="RQ49" s="113"/>
      <c r="RR49" s="113"/>
      <c r="RS49" s="113"/>
      <c r="RT49" s="113"/>
      <c r="RU49" s="113"/>
      <c r="RV49" s="113"/>
      <c r="RW49" s="113"/>
      <c r="RX49" s="113"/>
      <c r="RY49" s="113"/>
      <c r="RZ49" s="113"/>
      <c r="SA49" s="113"/>
      <c r="SB49" s="113"/>
      <c r="SC49" s="113"/>
      <c r="SD49" s="113"/>
      <c r="SE49" s="113"/>
      <c r="SF49" s="113"/>
      <c r="SG49" s="113"/>
      <c r="SH49" s="113"/>
      <c r="SI49" s="113"/>
      <c r="SJ49" s="113"/>
      <c r="SK49" s="113"/>
      <c r="SL49" s="113"/>
      <c r="SM49" s="113"/>
      <c r="SN49" s="113"/>
      <c r="SO49" s="113"/>
      <c r="SP49" s="113"/>
      <c r="SQ49" s="113"/>
      <c r="SR49" s="113"/>
      <c r="SS49" s="113"/>
      <c r="ST49" s="113"/>
      <c r="SU49" s="113"/>
      <c r="SV49" s="113"/>
      <c r="SW49" s="113"/>
      <c r="SX49" s="113"/>
      <c r="SY49" s="113"/>
      <c r="SZ49" s="113"/>
      <c r="TA49" s="113"/>
      <c r="TB49" s="113"/>
      <c r="TC49" s="113"/>
      <c r="TD49" s="113"/>
      <c r="TE49" s="113"/>
      <c r="TF49" s="113"/>
      <c r="TG49" s="113"/>
      <c r="TH49" s="113"/>
      <c r="TI49" s="113"/>
      <c r="TJ49" s="113"/>
      <c r="TK49" s="113"/>
      <c r="TL49" s="113"/>
      <c r="TM49" s="113"/>
      <c r="TN49" s="113"/>
      <c r="TO49" s="113"/>
      <c r="TP49" s="113"/>
      <c r="TQ49" s="113"/>
      <c r="TR49" s="113"/>
      <c r="TS49" s="113"/>
      <c r="TT49" s="113"/>
      <c r="TU49" s="113"/>
      <c r="TV49" s="113"/>
      <c r="TW49" s="113"/>
      <c r="TX49" s="113"/>
      <c r="TY49" s="113"/>
      <c r="TZ49" s="113"/>
      <c r="UA49" s="113"/>
      <c r="UB49" s="113"/>
      <c r="UC49" s="113"/>
      <c r="UD49" s="113"/>
      <c r="UE49" s="113"/>
      <c r="UF49" s="113"/>
      <c r="UG49" s="113"/>
      <c r="UH49" s="113"/>
      <c r="UI49" s="113"/>
      <c r="UJ49" s="113"/>
      <c r="UK49" s="113"/>
      <c r="UL49" s="113"/>
      <c r="UM49" s="113"/>
      <c r="UN49" s="113"/>
      <c r="UO49" s="113"/>
      <c r="UP49" s="113"/>
      <c r="UQ49" s="113"/>
      <c r="UR49" s="113"/>
      <c r="US49" s="113"/>
      <c r="UT49" s="113"/>
      <c r="UU49" s="113"/>
      <c r="UV49" s="113"/>
      <c r="UW49" s="113"/>
      <c r="UX49" s="113"/>
      <c r="UY49" s="113"/>
      <c r="UZ49" s="113"/>
      <c r="VA49" s="113"/>
      <c r="VB49" s="113"/>
      <c r="VC49" s="113"/>
      <c r="VD49" s="113"/>
      <c r="VE49" s="113"/>
      <c r="VF49" s="113"/>
      <c r="VG49" s="113"/>
      <c r="VH49" s="113"/>
      <c r="VI49" s="113"/>
      <c r="VJ49" s="113"/>
      <c r="VK49" s="113"/>
      <c r="VL49" s="113"/>
      <c r="VM49" s="113"/>
      <c r="VN49" s="113"/>
      <c r="VO49" s="113"/>
      <c r="VP49" s="113"/>
      <c r="VQ49" s="113"/>
      <c r="VR49" s="113"/>
      <c r="VS49" s="113"/>
      <c r="VT49" s="113"/>
      <c r="VU49" s="113"/>
      <c r="VV49" s="113"/>
      <c r="VW49" s="113"/>
      <c r="VX49" s="113"/>
      <c r="VY49" s="113"/>
      <c r="VZ49" s="113"/>
      <c r="WA49" s="113"/>
      <c r="WB49" s="113"/>
      <c r="WC49" s="113"/>
      <c r="WD49" s="113"/>
      <c r="WE49" s="113"/>
      <c r="WF49" s="113"/>
      <c r="WG49" s="113"/>
      <c r="WH49" s="113"/>
      <c r="WI49" s="113"/>
      <c r="WJ49" s="113"/>
      <c r="WK49" s="113"/>
      <c r="WL49" s="113"/>
      <c r="WM49" s="113"/>
      <c r="WN49" s="113"/>
      <c r="WO49" s="113"/>
      <c r="WP49" s="113"/>
      <c r="WQ49" s="113"/>
      <c r="WR49" s="113"/>
      <c r="WS49" s="113"/>
      <c r="WT49" s="113"/>
      <c r="WU49" s="113"/>
      <c r="WV49" s="113"/>
      <c r="WW49" s="113"/>
      <c r="WX49" s="113"/>
      <c r="WY49" s="113"/>
      <c r="WZ49" s="113"/>
      <c r="XA49" s="113"/>
      <c r="XB49" s="113"/>
      <c r="XC49" s="113"/>
      <c r="XD49" s="113"/>
      <c r="XE49" s="113"/>
      <c r="XF49" s="113"/>
      <c r="XG49" s="113"/>
      <c r="XH49" s="113"/>
      <c r="XI49" s="113"/>
      <c r="XJ49" s="113"/>
      <c r="XK49" s="113"/>
      <c r="XL49" s="113"/>
      <c r="XM49" s="113"/>
      <c r="XN49" s="113"/>
      <c r="XO49" s="113"/>
      <c r="XP49" s="113"/>
      <c r="XQ49" s="113"/>
      <c r="XR49" s="113"/>
      <c r="XS49" s="113"/>
      <c r="XT49" s="113"/>
      <c r="XU49" s="113"/>
      <c r="XV49" s="113"/>
      <c r="XW49" s="113"/>
      <c r="XX49" s="113"/>
      <c r="XY49" s="113"/>
      <c r="XZ49" s="113"/>
      <c r="YA49" s="113"/>
      <c r="YB49" s="113"/>
      <c r="YC49" s="113"/>
      <c r="YD49" s="113"/>
      <c r="YE49" s="113"/>
      <c r="YF49" s="113"/>
      <c r="YG49" s="113"/>
      <c r="YH49" s="113"/>
      <c r="YI49" s="113"/>
      <c r="YJ49" s="113"/>
      <c r="YK49" s="113"/>
      <c r="YL49" s="113"/>
      <c r="YM49" s="113"/>
      <c r="YN49" s="113"/>
      <c r="YO49" s="113"/>
      <c r="YP49" s="113"/>
      <c r="YQ49" s="113"/>
      <c r="YR49" s="113"/>
      <c r="YS49" s="113"/>
      <c r="YT49" s="113"/>
      <c r="YU49" s="113"/>
      <c r="YV49" s="113"/>
      <c r="YW49" s="113"/>
      <c r="YX49" s="113"/>
      <c r="YY49" s="113"/>
      <c r="YZ49" s="113"/>
      <c r="ZA49" s="113"/>
      <c r="ZB49" s="113"/>
      <c r="ZC49" s="113"/>
      <c r="ZD49" s="113"/>
      <c r="ZE49" s="113"/>
      <c r="ZF49" s="113"/>
      <c r="ZG49" s="113"/>
      <c r="ZH49" s="113"/>
      <c r="ZI49" s="113"/>
      <c r="ZJ49" s="113"/>
      <c r="ZK49" s="113"/>
      <c r="ZL49" s="113"/>
      <c r="ZM49" s="113"/>
      <c r="ZN49" s="113"/>
      <c r="ZO49" s="113"/>
      <c r="ZP49" s="113"/>
      <c r="ZQ49" s="113"/>
      <c r="ZR49" s="113"/>
      <c r="ZS49" s="113"/>
      <c r="ZT49" s="113"/>
      <c r="ZU49" s="113"/>
      <c r="ZV49" s="113"/>
      <c r="ZW49" s="113"/>
      <c r="ZX49" s="113"/>
      <c r="ZY49" s="113"/>
      <c r="ZZ49" s="113"/>
      <c r="AAA49" s="113"/>
      <c r="AAB49" s="113"/>
      <c r="AAC49" s="113"/>
      <c r="AAD49" s="113"/>
      <c r="AAE49" s="113"/>
      <c r="AAF49" s="113"/>
      <c r="AAG49" s="113"/>
      <c r="AAH49" s="113"/>
      <c r="AAI49" s="113"/>
      <c r="AAJ49" s="113"/>
      <c r="AAK49" s="113"/>
      <c r="AAL49" s="113"/>
      <c r="AAM49" s="113"/>
      <c r="AAN49" s="113"/>
      <c r="AAO49" s="113"/>
      <c r="AAP49" s="113"/>
      <c r="AAQ49" s="113"/>
      <c r="AAR49" s="113"/>
      <c r="AAS49" s="113"/>
      <c r="AAT49" s="113"/>
      <c r="AAU49" s="113"/>
      <c r="AAV49" s="113"/>
      <c r="AAW49" s="113"/>
      <c r="AAX49" s="113"/>
      <c r="AAY49" s="113"/>
      <c r="AAZ49" s="113"/>
      <c r="ABA49" s="113"/>
      <c r="ABB49" s="113"/>
      <c r="ABC49" s="113"/>
      <c r="ABD49" s="113"/>
      <c r="ABE49" s="113"/>
      <c r="ABF49" s="113"/>
      <c r="ABG49" s="113"/>
      <c r="ABH49" s="113"/>
      <c r="ABI49" s="113"/>
      <c r="ABJ49" s="113"/>
      <c r="ABK49" s="113"/>
      <c r="ABL49" s="113"/>
      <c r="ABM49" s="113"/>
      <c r="ABN49" s="113"/>
      <c r="ABO49" s="113"/>
      <c r="ABP49" s="113"/>
      <c r="ABQ49" s="113"/>
      <c r="ABR49" s="113"/>
      <c r="ABS49" s="113"/>
      <c r="ABT49" s="113"/>
      <c r="ABU49" s="113"/>
      <c r="ABV49" s="113"/>
      <c r="ABW49" s="113"/>
      <c r="ABX49" s="113"/>
      <c r="ABY49" s="113"/>
      <c r="ABZ49" s="113"/>
      <c r="ACA49" s="113"/>
      <c r="ACB49" s="113"/>
      <c r="ACC49" s="113"/>
      <c r="ACD49" s="113"/>
      <c r="ACE49" s="113"/>
      <c r="ACF49" s="113"/>
      <c r="ACG49" s="113"/>
      <c r="ACH49" s="113"/>
      <c r="ACI49" s="113"/>
      <c r="ACJ49" s="113"/>
      <c r="ACK49" s="113"/>
      <c r="ACL49" s="113"/>
      <c r="ACM49" s="113"/>
      <c r="ACN49" s="113"/>
      <c r="ACO49" s="113"/>
      <c r="ACP49" s="113"/>
      <c r="ACQ49" s="113"/>
      <c r="ACR49" s="113"/>
      <c r="ACS49" s="113"/>
      <c r="ACT49" s="113"/>
      <c r="ACU49" s="113"/>
      <c r="ACV49" s="113"/>
      <c r="ACW49" s="113"/>
      <c r="ACX49" s="113"/>
      <c r="ACY49" s="113"/>
      <c r="ACZ49" s="113"/>
      <c r="ADA49" s="113"/>
      <c r="ADB49" s="113"/>
      <c r="ADC49" s="113"/>
      <c r="ADD49" s="113"/>
      <c r="ADE49" s="113"/>
      <c r="ADF49" s="113"/>
      <c r="ADG49" s="113"/>
      <c r="ADH49" s="113"/>
      <c r="ADI49" s="113"/>
      <c r="ADJ49" s="113"/>
      <c r="ADK49" s="113"/>
      <c r="ADL49" s="113"/>
      <c r="ADM49" s="113"/>
      <c r="ADN49" s="113"/>
      <c r="ADO49" s="113"/>
      <c r="ADP49" s="113"/>
      <c r="ADQ49" s="113"/>
      <c r="ADR49" s="113"/>
      <c r="ADS49" s="113"/>
      <c r="ADT49" s="113"/>
      <c r="ADU49" s="113"/>
      <c r="ADV49" s="113"/>
      <c r="ADW49" s="113"/>
      <c r="ADX49" s="113"/>
      <c r="ADY49" s="113"/>
      <c r="ADZ49" s="113"/>
      <c r="AEA49" s="113"/>
      <c r="AEB49" s="113"/>
      <c r="AEC49" s="113"/>
      <c r="AED49" s="113"/>
      <c r="AEE49" s="113"/>
      <c r="AEF49" s="113"/>
      <c r="AEG49" s="113"/>
      <c r="AEH49" s="113"/>
      <c r="AEI49" s="113"/>
      <c r="AEJ49" s="113"/>
      <c r="AEK49" s="113"/>
      <c r="AEL49" s="113"/>
      <c r="AEM49" s="113"/>
      <c r="AEN49" s="113"/>
      <c r="AEO49" s="113"/>
      <c r="AEP49" s="113"/>
      <c r="AEQ49" s="113"/>
      <c r="AER49" s="113"/>
      <c r="AES49" s="113"/>
      <c r="AET49" s="113"/>
      <c r="AEU49" s="113"/>
      <c r="AEV49" s="113"/>
      <c r="AEW49" s="113"/>
      <c r="AEX49" s="113"/>
      <c r="AEY49" s="113"/>
      <c r="AEZ49" s="113"/>
      <c r="AFA49" s="113"/>
      <c r="AFB49" s="113"/>
      <c r="AFC49" s="113"/>
      <c r="AFD49" s="113"/>
      <c r="AFE49" s="113"/>
      <c r="AFF49" s="113"/>
      <c r="AFG49" s="113"/>
      <c r="AFH49" s="113"/>
      <c r="AFI49" s="113"/>
      <c r="AFJ49" s="113"/>
      <c r="AFK49" s="113"/>
      <c r="AFL49" s="113"/>
      <c r="AFM49" s="113"/>
      <c r="AFN49" s="113"/>
      <c r="AFO49" s="113"/>
      <c r="AFP49" s="113"/>
      <c r="AFQ49" s="113"/>
      <c r="AFR49" s="113"/>
      <c r="AFS49" s="113"/>
      <c r="AFT49" s="113"/>
      <c r="AFU49" s="113"/>
      <c r="AFV49" s="113"/>
      <c r="AFW49" s="113"/>
      <c r="AFX49" s="113"/>
      <c r="AFY49" s="113"/>
      <c r="AFZ49" s="113"/>
      <c r="AGA49" s="113"/>
      <c r="AGB49" s="113"/>
      <c r="AGC49" s="113"/>
      <c r="AGD49" s="113"/>
      <c r="AGE49" s="113"/>
      <c r="AGF49" s="113"/>
      <c r="AGG49" s="113"/>
      <c r="AGH49" s="113"/>
      <c r="AGI49" s="113"/>
      <c r="AGJ49" s="113"/>
      <c r="AGK49" s="113"/>
      <c r="AGL49" s="113"/>
      <c r="AGM49" s="113"/>
      <c r="AGN49" s="113"/>
      <c r="AGO49" s="113"/>
      <c r="AGP49" s="113"/>
      <c r="AGQ49" s="113"/>
      <c r="AGR49" s="113"/>
      <c r="AGS49" s="113"/>
      <c r="AGT49" s="113"/>
      <c r="AGU49" s="113"/>
      <c r="AGV49" s="113"/>
      <c r="AGW49" s="113"/>
      <c r="AGX49" s="113"/>
      <c r="AGY49" s="113"/>
      <c r="AGZ49" s="113"/>
      <c r="AHA49" s="113"/>
      <c r="AHB49" s="113"/>
      <c r="AHC49" s="113"/>
      <c r="AHD49" s="113"/>
      <c r="AHE49" s="113"/>
      <c r="AHF49" s="113"/>
      <c r="AHG49" s="113"/>
      <c r="AHH49" s="113"/>
      <c r="AHI49" s="113"/>
      <c r="AHJ49" s="113"/>
      <c r="AHK49" s="113"/>
      <c r="AHL49" s="113"/>
      <c r="AHM49" s="113"/>
      <c r="AHN49" s="113"/>
      <c r="AHO49" s="113"/>
      <c r="AHP49" s="113"/>
      <c r="AHQ49" s="113"/>
      <c r="AHR49" s="113"/>
      <c r="AHS49" s="113"/>
      <c r="AHT49" s="113"/>
      <c r="AHU49" s="113"/>
      <c r="AHV49" s="113"/>
      <c r="AHW49" s="113"/>
      <c r="AHX49" s="113"/>
      <c r="AHY49" s="113"/>
      <c r="AHZ49" s="113"/>
      <c r="AIA49" s="113"/>
      <c r="AIB49" s="113"/>
      <c r="AIC49" s="113"/>
      <c r="AID49" s="113"/>
      <c r="AIE49" s="113"/>
      <c r="AIF49" s="113"/>
      <c r="AIG49" s="113"/>
      <c r="AIH49" s="113"/>
      <c r="AII49" s="113"/>
      <c r="AIJ49" s="113"/>
      <c r="AIK49" s="113"/>
      <c r="AIL49" s="113"/>
      <c r="AIM49" s="113"/>
      <c r="AIN49" s="113"/>
      <c r="AIO49" s="113"/>
      <c r="AIP49" s="113"/>
      <c r="AIQ49" s="113"/>
      <c r="AIR49" s="113"/>
      <c r="AIS49" s="113"/>
      <c r="AIT49" s="113"/>
      <c r="AIU49" s="113"/>
      <c r="AIV49" s="113"/>
      <c r="AIW49" s="113"/>
      <c r="AIX49" s="113"/>
      <c r="AIY49" s="113"/>
      <c r="AIZ49" s="113"/>
      <c r="AJA49" s="113"/>
      <c r="AJB49" s="113"/>
      <c r="AJC49" s="113"/>
      <c r="AJD49" s="113"/>
      <c r="AJE49" s="113"/>
      <c r="AJF49" s="113"/>
      <c r="AJG49" s="113"/>
      <c r="AJH49" s="113"/>
      <c r="AJI49" s="113"/>
      <c r="AJJ49" s="113"/>
      <c r="AJK49" s="113"/>
      <c r="AJL49" s="113"/>
      <c r="AJM49" s="113"/>
      <c r="AJN49" s="113"/>
      <c r="AJO49" s="113"/>
      <c r="AJP49" s="113"/>
      <c r="AJQ49" s="113"/>
      <c r="AJR49" s="113"/>
      <c r="AJS49" s="113"/>
      <c r="AJT49" s="113"/>
      <c r="AJU49" s="113"/>
      <c r="AJV49" s="113"/>
      <c r="AJW49" s="113"/>
      <c r="AJX49" s="113"/>
      <c r="AJY49" s="113"/>
      <c r="AJZ49" s="113"/>
      <c r="AKA49" s="113"/>
      <c r="AKB49" s="113"/>
      <c r="AKC49" s="113"/>
      <c r="AKD49" s="113"/>
      <c r="AKE49" s="113"/>
      <c r="AKF49" s="113"/>
      <c r="AKG49" s="113"/>
      <c r="AKH49" s="113"/>
      <c r="AKI49" s="113"/>
      <c r="AKJ49" s="113"/>
      <c r="AKK49" s="113"/>
      <c r="AKL49" s="113"/>
      <c r="AKM49" s="113"/>
      <c r="AKN49" s="113"/>
      <c r="AKO49" s="113"/>
      <c r="AKP49" s="113"/>
      <c r="AKQ49" s="113"/>
      <c r="AKR49" s="113"/>
      <c r="AKS49" s="113"/>
      <c r="AKT49" s="113"/>
      <c r="AKU49" s="113"/>
      <c r="AKV49" s="113"/>
      <c r="AKW49" s="113"/>
      <c r="AKX49" s="113"/>
      <c r="AKY49" s="113"/>
      <c r="AKZ49" s="113"/>
      <c r="ALA49" s="113"/>
      <c r="ALB49" s="113"/>
      <c r="ALC49" s="113"/>
      <c r="ALD49" s="113"/>
      <c r="ALE49" s="113"/>
      <c r="ALF49" s="113"/>
      <c r="ALG49" s="113"/>
      <c r="ALH49" s="113"/>
      <c r="ALI49" s="113"/>
      <c r="ALJ49" s="113"/>
      <c r="ALK49" s="113"/>
      <c r="ALL49" s="113"/>
      <c r="ALM49" s="113"/>
      <c r="ALN49" s="113"/>
      <c r="ALO49" s="113"/>
      <c r="ALP49" s="113"/>
      <c r="ALQ49" s="113"/>
      <c r="ALR49" s="113"/>
      <c r="ALS49" s="113"/>
      <c r="ALT49" s="113"/>
      <c r="ALU49" s="113"/>
      <c r="ALV49" s="113"/>
      <c r="ALW49" s="113"/>
      <c r="ALX49" s="113"/>
      <c r="ALY49" s="113"/>
      <c r="ALZ49" s="113"/>
      <c r="AMA49" s="113"/>
      <c r="AMB49" s="113"/>
      <c r="AMC49" s="113"/>
      <c r="AMD49" s="113"/>
      <c r="AME49" s="113"/>
      <c r="AMF49" s="113"/>
      <c r="AMG49" s="113"/>
      <c r="AMH49" s="113"/>
      <c r="AMI49" s="113"/>
      <c r="AMJ49" s="113"/>
      <c r="AMK49" s="113"/>
      <c r="AML49" s="113"/>
      <c r="AMM49" s="113"/>
      <c r="AMN49" s="113"/>
      <c r="AMO49" s="113"/>
      <c r="AMP49" s="113"/>
      <c r="AMQ49" s="113"/>
      <c r="AMR49" s="113"/>
      <c r="AMS49" s="113"/>
      <c r="AMT49" s="113"/>
      <c r="AMU49" s="113"/>
      <c r="AMV49" s="113"/>
      <c r="AMW49" s="113"/>
      <c r="AMX49" s="113"/>
      <c r="AMY49" s="113"/>
      <c r="AMZ49" s="113"/>
      <c r="ANA49" s="113"/>
      <c r="ANB49" s="113"/>
      <c r="ANC49" s="113"/>
      <c r="AND49" s="113"/>
      <c r="ANE49" s="113"/>
      <c r="ANF49" s="113"/>
      <c r="ANG49" s="113"/>
      <c r="ANH49" s="113"/>
      <c r="ANI49" s="113"/>
      <c r="ANJ49" s="113"/>
      <c r="ANK49" s="113"/>
      <c r="ANL49" s="113"/>
      <c r="ANM49" s="113"/>
      <c r="ANN49" s="113"/>
      <c r="ANO49" s="113"/>
      <c r="ANP49" s="113"/>
      <c r="ANQ49" s="113"/>
      <c r="ANR49" s="113"/>
      <c r="ANS49" s="113"/>
      <c r="ANT49" s="113"/>
      <c r="ANU49" s="113"/>
      <c r="ANV49" s="113"/>
      <c r="ANW49" s="113"/>
      <c r="ANX49" s="113"/>
      <c r="ANY49" s="113"/>
      <c r="ANZ49" s="113"/>
      <c r="AOA49" s="113"/>
      <c r="AOB49" s="113"/>
      <c r="AOC49" s="113"/>
      <c r="AOD49" s="113"/>
      <c r="AOE49" s="113"/>
      <c r="AOF49" s="113"/>
      <c r="AOG49" s="113"/>
      <c r="AOH49" s="113"/>
      <c r="AOI49" s="113"/>
      <c r="AOJ49" s="113"/>
      <c r="AOK49" s="113"/>
      <c r="AOL49" s="113"/>
      <c r="AOM49" s="113"/>
      <c r="AON49" s="113"/>
      <c r="AOO49" s="113"/>
      <c r="AOP49" s="113"/>
      <c r="AOQ49" s="113"/>
      <c r="AOR49" s="113"/>
      <c r="AOS49" s="113"/>
      <c r="AOT49" s="113"/>
      <c r="AOU49" s="113"/>
      <c r="AOV49" s="113"/>
      <c r="AOW49" s="113"/>
      <c r="AOX49" s="113"/>
      <c r="AOY49" s="113"/>
      <c r="AOZ49" s="113"/>
      <c r="APA49" s="113"/>
      <c r="APB49" s="113"/>
      <c r="APC49" s="113"/>
      <c r="APD49" s="113"/>
      <c r="APE49" s="113"/>
      <c r="APF49" s="113"/>
      <c r="APG49" s="113"/>
      <c r="APH49" s="113"/>
      <c r="API49" s="113"/>
      <c r="APJ49" s="113"/>
      <c r="APK49" s="113"/>
      <c r="APL49" s="113"/>
      <c r="APM49" s="113"/>
      <c r="APN49" s="113"/>
      <c r="APO49" s="113"/>
      <c r="APP49" s="113"/>
      <c r="APQ49" s="113"/>
      <c r="APR49" s="113"/>
      <c r="APS49" s="113"/>
      <c r="APT49" s="113"/>
      <c r="APU49" s="113"/>
      <c r="APV49" s="113"/>
      <c r="APW49" s="113"/>
      <c r="APX49" s="113"/>
      <c r="APY49" s="113"/>
      <c r="APZ49" s="113"/>
      <c r="AQA49" s="113"/>
      <c r="AQB49" s="113"/>
      <c r="AQC49" s="113"/>
      <c r="AQD49" s="113"/>
      <c r="AQE49" s="113"/>
      <c r="AQF49" s="113"/>
      <c r="AQG49" s="113"/>
      <c r="AQH49" s="113"/>
      <c r="AQI49" s="113"/>
      <c r="AQJ49" s="113"/>
      <c r="AQK49" s="113"/>
      <c r="AQL49" s="113"/>
      <c r="AQM49" s="113"/>
      <c r="AQN49" s="113"/>
      <c r="AQO49" s="113"/>
      <c r="AQP49" s="113"/>
      <c r="AQQ49" s="113"/>
      <c r="AQR49" s="113"/>
      <c r="AQS49" s="113"/>
      <c r="AQT49" s="113"/>
      <c r="AQU49" s="113"/>
      <c r="AQV49" s="113"/>
      <c r="AQW49" s="113"/>
      <c r="AQX49" s="113"/>
      <c r="AQY49" s="113"/>
      <c r="AQZ49" s="113"/>
      <c r="ARA49" s="113"/>
      <c r="ARB49" s="113"/>
      <c r="ARC49" s="113"/>
      <c r="ARD49" s="113"/>
      <c r="ARE49" s="113"/>
      <c r="ARF49" s="113"/>
      <c r="ARG49" s="113"/>
      <c r="ARH49" s="113"/>
      <c r="ARI49" s="113"/>
      <c r="ARJ49" s="113"/>
      <c r="ARK49" s="113"/>
      <c r="ARL49" s="113"/>
      <c r="ARM49" s="113"/>
      <c r="ARN49" s="113"/>
      <c r="ARO49" s="113"/>
      <c r="ARP49" s="113"/>
      <c r="ARQ49" s="113"/>
      <c r="ARR49" s="113"/>
      <c r="ARS49" s="113"/>
      <c r="ART49" s="113"/>
      <c r="ARU49" s="113"/>
      <c r="ARV49" s="113"/>
      <c r="ARW49" s="113"/>
      <c r="ARX49" s="113"/>
      <c r="ARY49" s="113"/>
      <c r="ARZ49" s="113"/>
      <c r="ASA49" s="113"/>
      <c r="ASB49" s="113"/>
      <c r="ASC49" s="113"/>
      <c r="ASD49" s="113"/>
      <c r="ASE49" s="113"/>
      <c r="ASF49" s="113"/>
      <c r="ASG49" s="113"/>
      <c r="ASH49" s="113"/>
      <c r="ASI49" s="113"/>
      <c r="ASJ49" s="113"/>
      <c r="ASK49" s="113"/>
      <c r="ASL49" s="113"/>
      <c r="ASM49" s="113"/>
      <c r="ASN49" s="113"/>
      <c r="ASO49" s="113"/>
      <c r="ASP49" s="113"/>
      <c r="ASQ49" s="113"/>
      <c r="ASR49" s="113"/>
      <c r="ASS49" s="113"/>
      <c r="AST49" s="113"/>
      <c r="ASU49" s="113"/>
      <c r="ASV49" s="113"/>
      <c r="ASW49" s="113"/>
      <c r="ASX49" s="113"/>
      <c r="ASY49" s="113"/>
      <c r="ASZ49" s="113"/>
      <c r="ATA49" s="113"/>
      <c r="ATB49" s="113"/>
      <c r="ATC49" s="113"/>
      <c r="ATD49" s="113"/>
      <c r="ATE49" s="113"/>
      <c r="ATF49" s="113"/>
      <c r="ATG49" s="113"/>
      <c r="ATH49" s="113"/>
      <c r="ATI49" s="113"/>
      <c r="ATJ49" s="113"/>
      <c r="ATK49" s="113"/>
      <c r="ATL49" s="113"/>
      <c r="ATM49" s="113"/>
      <c r="ATN49" s="113"/>
      <c r="ATO49" s="113"/>
      <c r="ATP49" s="113"/>
      <c r="ATQ49" s="113"/>
      <c r="ATR49" s="113"/>
      <c r="ATS49" s="113"/>
      <c r="ATT49" s="113"/>
      <c r="ATU49" s="113"/>
      <c r="ATV49" s="113"/>
      <c r="ATW49" s="113"/>
      <c r="ATX49" s="113"/>
      <c r="ATY49" s="113"/>
      <c r="ATZ49" s="113"/>
      <c r="AUA49" s="113"/>
      <c r="AUB49" s="113"/>
      <c r="AUC49" s="113"/>
      <c r="AUD49" s="113"/>
      <c r="AUE49" s="113"/>
      <c r="AUF49" s="113"/>
      <c r="AUG49" s="113"/>
      <c r="AUH49" s="113"/>
      <c r="AUI49" s="113"/>
      <c r="AUJ49" s="113"/>
      <c r="AUK49" s="113"/>
      <c r="AUL49" s="113"/>
      <c r="AUM49" s="113"/>
      <c r="AUN49" s="113"/>
      <c r="AUO49" s="113"/>
      <c r="AUP49" s="113"/>
      <c r="AUQ49" s="113"/>
      <c r="AUR49" s="113"/>
      <c r="AUS49" s="113"/>
      <c r="AUT49" s="113"/>
      <c r="AUU49" s="113"/>
      <c r="AUV49" s="113"/>
      <c r="AUW49" s="113"/>
      <c r="AUX49" s="113"/>
      <c r="AUY49" s="113"/>
      <c r="AUZ49" s="113"/>
      <c r="AVA49" s="113"/>
      <c r="AVB49" s="113"/>
      <c r="AVC49" s="113"/>
      <c r="AVD49" s="113"/>
      <c r="AVE49" s="113"/>
      <c r="AVF49" s="113"/>
      <c r="AVG49" s="113"/>
      <c r="AVH49" s="113"/>
      <c r="AVI49" s="113"/>
      <c r="AVJ49" s="113"/>
      <c r="AVK49" s="113"/>
      <c r="AVL49" s="113"/>
      <c r="AVM49" s="113"/>
      <c r="AVN49" s="113"/>
      <c r="AVO49" s="113"/>
      <c r="AVP49" s="113"/>
      <c r="AVQ49" s="113"/>
      <c r="AVR49" s="113"/>
      <c r="AVS49" s="113"/>
      <c r="AVT49" s="113"/>
      <c r="AVU49" s="113"/>
      <c r="AVV49" s="113"/>
      <c r="AVW49" s="113"/>
      <c r="AVX49" s="113"/>
      <c r="AVY49" s="113"/>
      <c r="AVZ49" s="113"/>
      <c r="AWA49" s="113"/>
      <c r="AWB49" s="113"/>
      <c r="AWC49" s="113"/>
      <c r="AWD49" s="113"/>
      <c r="AWE49" s="113"/>
      <c r="AWF49" s="113"/>
      <c r="AWG49" s="113"/>
      <c r="AWH49" s="113"/>
      <c r="AWI49" s="113"/>
      <c r="AWJ49" s="113"/>
      <c r="AWK49" s="113"/>
      <c r="AWL49" s="113"/>
      <c r="AWM49" s="113"/>
      <c r="AWN49" s="113"/>
      <c r="AWO49" s="113"/>
      <c r="AWP49" s="113"/>
      <c r="AWQ49" s="113"/>
      <c r="AWR49" s="113"/>
      <c r="AWS49" s="113"/>
      <c r="AWT49" s="113"/>
      <c r="AWU49" s="113"/>
      <c r="AWV49" s="113"/>
      <c r="AWW49" s="113"/>
      <c r="AWX49" s="113"/>
      <c r="AWY49" s="113"/>
      <c r="AWZ49" s="113"/>
      <c r="AXA49" s="113"/>
      <c r="AXB49" s="113"/>
      <c r="AXC49" s="113"/>
      <c r="AXD49" s="113"/>
      <c r="AXE49" s="113"/>
      <c r="AXF49" s="113"/>
      <c r="AXG49" s="113"/>
      <c r="AXH49" s="113"/>
      <c r="AXI49" s="113"/>
      <c r="AXJ49" s="113"/>
      <c r="AXK49" s="113"/>
      <c r="AXL49" s="113"/>
      <c r="AXM49" s="113"/>
      <c r="AXN49" s="113"/>
      <c r="AXO49" s="113"/>
      <c r="AXP49" s="113"/>
      <c r="AXQ49" s="113"/>
      <c r="AXR49" s="113"/>
      <c r="AXS49" s="113"/>
      <c r="AXT49" s="113"/>
      <c r="AXU49" s="113"/>
      <c r="AXV49" s="113"/>
      <c r="AXW49" s="113"/>
      <c r="AXX49" s="113"/>
      <c r="AXY49" s="113"/>
      <c r="AXZ49" s="113"/>
      <c r="AYA49" s="113"/>
      <c r="AYB49" s="113"/>
      <c r="AYC49" s="113"/>
      <c r="AYD49" s="113"/>
      <c r="AYE49" s="113"/>
      <c r="AYF49" s="113"/>
      <c r="AYG49" s="113"/>
      <c r="AYH49" s="113"/>
      <c r="AYI49" s="113"/>
      <c r="AYJ49" s="113"/>
      <c r="AYK49" s="113"/>
      <c r="AYL49" s="113"/>
      <c r="AYM49" s="113"/>
      <c r="AYN49" s="113"/>
      <c r="AYO49" s="113"/>
      <c r="AYP49" s="113"/>
      <c r="AYQ49" s="113"/>
      <c r="AYR49" s="113"/>
      <c r="AYS49" s="113"/>
      <c r="AYT49" s="113"/>
      <c r="AYU49" s="113"/>
      <c r="AYV49" s="113"/>
      <c r="AYW49" s="113"/>
      <c r="AYX49" s="113"/>
      <c r="AYY49" s="113"/>
      <c r="AYZ49" s="113"/>
      <c r="AZA49" s="113"/>
      <c r="AZB49" s="113"/>
      <c r="AZC49" s="113"/>
      <c r="AZD49" s="113"/>
      <c r="AZE49" s="113"/>
      <c r="AZF49" s="113"/>
      <c r="AZG49" s="113"/>
      <c r="AZH49" s="113"/>
      <c r="AZI49" s="113"/>
      <c r="AZJ49" s="113"/>
      <c r="AZK49" s="113"/>
      <c r="AZL49" s="113"/>
      <c r="AZM49" s="113"/>
      <c r="AZN49" s="113"/>
      <c r="AZO49" s="113"/>
      <c r="AZP49" s="113"/>
      <c r="AZQ49" s="113"/>
      <c r="AZR49" s="113"/>
      <c r="AZS49" s="113"/>
      <c r="AZT49" s="113"/>
      <c r="AZU49" s="113"/>
      <c r="AZV49" s="113"/>
      <c r="AZW49" s="113"/>
      <c r="AZX49" s="113"/>
      <c r="AZY49" s="113"/>
      <c r="AZZ49" s="113"/>
      <c r="BAA49" s="113"/>
      <c r="BAB49" s="113"/>
      <c r="BAC49" s="113"/>
      <c r="BAD49" s="113"/>
      <c r="BAE49" s="113"/>
      <c r="BAF49" s="113"/>
      <c r="BAG49" s="113"/>
      <c r="BAH49" s="113"/>
      <c r="BAI49" s="113"/>
      <c r="BAJ49" s="113"/>
      <c r="BAK49" s="113"/>
      <c r="BAL49" s="113"/>
      <c r="BAM49" s="113"/>
      <c r="BAN49" s="113"/>
      <c r="BAO49" s="113"/>
      <c r="BAP49" s="113"/>
      <c r="BAQ49" s="113"/>
      <c r="BAR49" s="113"/>
      <c r="BAS49" s="113"/>
      <c r="BAT49" s="113"/>
      <c r="BAU49" s="113"/>
      <c r="BAV49" s="113"/>
      <c r="BAW49" s="113"/>
      <c r="BAX49" s="113"/>
      <c r="BAY49" s="113"/>
      <c r="BAZ49" s="113"/>
      <c r="BBA49" s="113"/>
      <c r="BBB49" s="113"/>
      <c r="BBC49" s="113"/>
      <c r="BBD49" s="113"/>
      <c r="BBE49" s="113"/>
      <c r="BBF49" s="113"/>
      <c r="BBG49" s="113"/>
      <c r="BBH49" s="113"/>
      <c r="BBI49" s="113"/>
      <c r="BBJ49" s="113"/>
      <c r="BBK49" s="113"/>
      <c r="BBL49" s="113"/>
      <c r="BBM49" s="113"/>
      <c r="BBN49" s="113"/>
      <c r="BBO49" s="113"/>
      <c r="BBP49" s="113"/>
      <c r="BBQ49" s="113"/>
      <c r="BBR49" s="113"/>
      <c r="BBS49" s="113"/>
      <c r="BBT49" s="113"/>
      <c r="BBU49" s="113"/>
      <c r="BBV49" s="113"/>
      <c r="BBW49" s="113"/>
      <c r="BBX49" s="113"/>
      <c r="BBY49" s="113"/>
      <c r="BBZ49" s="113"/>
      <c r="BCA49" s="113"/>
      <c r="BCB49" s="113"/>
      <c r="BCC49" s="113"/>
      <c r="BCD49" s="113"/>
      <c r="BCE49" s="113"/>
      <c r="BCF49" s="113"/>
      <c r="BCG49" s="113"/>
      <c r="BCH49" s="113"/>
      <c r="BCI49" s="113"/>
      <c r="BCJ49" s="113"/>
      <c r="BCK49" s="113"/>
      <c r="BCL49" s="113"/>
      <c r="BCM49" s="113"/>
      <c r="BCN49" s="113"/>
      <c r="BCO49" s="113"/>
      <c r="BCP49" s="113"/>
      <c r="BCQ49" s="113"/>
      <c r="BCR49" s="113"/>
      <c r="BCS49" s="113"/>
      <c r="BCT49" s="113"/>
      <c r="BCU49" s="113"/>
      <c r="BCV49" s="113"/>
      <c r="BCW49" s="113"/>
      <c r="BCX49" s="113"/>
      <c r="BCY49" s="113"/>
      <c r="BCZ49" s="113"/>
      <c r="BDA49" s="113"/>
      <c r="BDB49" s="113"/>
      <c r="BDC49" s="113"/>
      <c r="BDD49" s="113"/>
      <c r="BDE49" s="113"/>
      <c r="BDF49" s="113"/>
      <c r="BDG49" s="113"/>
      <c r="BDH49" s="113"/>
      <c r="BDI49" s="113"/>
      <c r="BDJ49" s="113"/>
      <c r="BDK49" s="113"/>
      <c r="BDL49" s="113"/>
      <c r="BDM49" s="113"/>
      <c r="BDN49" s="113"/>
      <c r="BDO49" s="113"/>
      <c r="BDP49" s="113"/>
      <c r="BDQ49" s="113"/>
      <c r="BDR49" s="113"/>
      <c r="BDS49" s="113"/>
      <c r="BDT49" s="113"/>
      <c r="BDU49" s="113"/>
      <c r="BDV49" s="113"/>
      <c r="BDW49" s="113"/>
      <c r="BDX49" s="113"/>
      <c r="BDY49" s="113"/>
      <c r="BDZ49" s="113"/>
      <c r="BEA49" s="113"/>
      <c r="BEB49" s="113"/>
      <c r="BEC49" s="113"/>
      <c r="BED49" s="113"/>
      <c r="BEE49" s="113"/>
      <c r="BEF49" s="113"/>
      <c r="BEG49" s="113"/>
      <c r="BEH49" s="113"/>
      <c r="BEI49" s="113"/>
      <c r="BEJ49" s="113"/>
      <c r="BEK49" s="113"/>
      <c r="BEL49" s="113"/>
      <c r="BEM49" s="113"/>
      <c r="BEN49" s="113"/>
      <c r="BEO49" s="113"/>
      <c r="BEP49" s="113"/>
      <c r="BEQ49" s="113"/>
      <c r="BER49" s="113"/>
      <c r="BES49" s="113"/>
      <c r="BET49" s="113"/>
      <c r="BEU49" s="113"/>
      <c r="BEV49" s="113"/>
      <c r="BEW49" s="113"/>
      <c r="BEX49" s="113"/>
      <c r="BEY49" s="113"/>
      <c r="BEZ49" s="113"/>
      <c r="BFA49" s="113"/>
      <c r="BFB49" s="113"/>
      <c r="BFC49" s="113"/>
      <c r="BFD49" s="113"/>
      <c r="BFE49" s="113"/>
      <c r="BFF49" s="113"/>
      <c r="BFG49" s="113"/>
      <c r="BFH49" s="113"/>
      <c r="BFI49" s="113"/>
      <c r="BFJ49" s="113"/>
      <c r="BFK49" s="113"/>
      <c r="BFL49" s="113"/>
      <c r="BFM49" s="113"/>
      <c r="BFN49" s="113"/>
      <c r="BFO49" s="113"/>
      <c r="BFP49" s="113"/>
      <c r="BFQ49" s="113"/>
      <c r="BFR49" s="113"/>
      <c r="BFS49" s="113"/>
      <c r="BFT49" s="113"/>
      <c r="BFU49" s="113"/>
      <c r="BFV49" s="113"/>
      <c r="BFW49" s="113"/>
      <c r="BFX49" s="113"/>
      <c r="BFY49" s="113"/>
      <c r="BFZ49" s="113"/>
      <c r="BGA49" s="113"/>
      <c r="BGB49" s="113"/>
      <c r="BGC49" s="113"/>
      <c r="BGD49" s="113"/>
      <c r="BGE49" s="113"/>
      <c r="BGF49" s="113"/>
      <c r="BGG49" s="113"/>
      <c r="BGH49" s="113"/>
      <c r="BGI49" s="113"/>
      <c r="BGJ49" s="113"/>
      <c r="BGK49" s="113"/>
      <c r="BGL49" s="113"/>
      <c r="BGM49" s="113"/>
      <c r="BGN49" s="113"/>
      <c r="BGO49" s="113"/>
      <c r="BGP49" s="113"/>
      <c r="BGQ49" s="113"/>
      <c r="BGR49" s="113"/>
      <c r="BGS49" s="113"/>
      <c r="BGT49" s="113"/>
      <c r="BGU49" s="113"/>
      <c r="BGV49" s="113"/>
      <c r="BGW49" s="113"/>
      <c r="BGX49" s="113"/>
      <c r="BGY49" s="113"/>
      <c r="BGZ49" s="113"/>
      <c r="BHA49" s="113"/>
      <c r="BHB49" s="113"/>
      <c r="BHC49" s="113"/>
      <c r="BHD49" s="113"/>
      <c r="BHE49" s="113"/>
      <c r="BHF49" s="113"/>
      <c r="BHG49" s="113"/>
      <c r="BHH49" s="113"/>
      <c r="BHI49" s="113"/>
      <c r="BHJ49" s="113"/>
      <c r="BHK49" s="113"/>
      <c r="BHL49" s="113"/>
      <c r="BHM49" s="113"/>
      <c r="BHN49" s="113"/>
      <c r="BHO49" s="113"/>
      <c r="BHP49" s="113"/>
      <c r="BHQ49" s="113"/>
      <c r="BHR49" s="113"/>
      <c r="BHS49" s="113"/>
      <c r="BHT49" s="113"/>
      <c r="BHU49" s="113"/>
      <c r="BHV49" s="113"/>
      <c r="BHW49" s="113"/>
      <c r="BHX49" s="113"/>
      <c r="BHY49" s="113"/>
      <c r="BHZ49" s="113"/>
      <c r="BIA49" s="113"/>
      <c r="BIB49" s="113"/>
      <c r="BIC49" s="113"/>
      <c r="BID49" s="113"/>
      <c r="BIE49" s="113"/>
      <c r="BIF49" s="113"/>
      <c r="BIG49" s="113"/>
      <c r="BIH49" s="113"/>
      <c r="BII49" s="113"/>
      <c r="BIJ49" s="113"/>
      <c r="BIK49" s="113"/>
      <c r="BIL49" s="113"/>
      <c r="BIM49" s="113"/>
      <c r="BIN49" s="113"/>
      <c r="BIO49" s="113"/>
      <c r="BIP49" s="113"/>
      <c r="BIQ49" s="113"/>
      <c r="BIR49" s="113"/>
      <c r="BIS49" s="113"/>
      <c r="BIT49" s="113"/>
      <c r="BIU49" s="113"/>
      <c r="BIV49" s="113"/>
      <c r="BIW49" s="113"/>
      <c r="BIX49" s="113"/>
      <c r="BIY49" s="113"/>
      <c r="BIZ49" s="113"/>
      <c r="BJA49" s="113"/>
      <c r="BJB49" s="113"/>
      <c r="BJC49" s="113"/>
      <c r="BJD49" s="113"/>
      <c r="BJE49" s="113"/>
      <c r="BJF49" s="113"/>
      <c r="BJG49" s="113"/>
      <c r="BJH49" s="113"/>
      <c r="BJI49" s="113"/>
      <c r="BJJ49" s="113"/>
      <c r="BJK49" s="113"/>
      <c r="BJL49" s="113"/>
      <c r="BJM49" s="113"/>
      <c r="BJN49" s="113"/>
      <c r="BJO49" s="113"/>
      <c r="BJP49" s="113"/>
      <c r="BJQ49" s="113"/>
      <c r="BJR49" s="113"/>
      <c r="BJS49" s="113"/>
      <c r="BJT49" s="113"/>
      <c r="BJU49" s="113"/>
      <c r="BJV49" s="113"/>
      <c r="BJW49" s="113"/>
      <c r="BJX49" s="113"/>
      <c r="BJY49" s="113"/>
      <c r="BJZ49" s="113"/>
      <c r="BKA49" s="113"/>
      <c r="BKB49" s="113"/>
      <c r="BKC49" s="113"/>
      <c r="BKD49" s="113"/>
      <c r="BKE49" s="113"/>
      <c r="BKF49" s="113"/>
      <c r="BKG49" s="113"/>
      <c r="BKH49" s="113"/>
      <c r="BKI49" s="113"/>
      <c r="BKJ49" s="113"/>
      <c r="BKK49" s="113"/>
      <c r="BKL49" s="113"/>
      <c r="BKM49" s="113"/>
      <c r="BKN49" s="113"/>
      <c r="BKO49" s="113"/>
      <c r="BKP49" s="113"/>
      <c r="BKQ49" s="113"/>
      <c r="BKR49" s="113"/>
      <c r="BKS49" s="113"/>
      <c r="BKT49" s="113"/>
      <c r="BKU49" s="113"/>
      <c r="BKV49" s="113"/>
      <c r="BKW49" s="113"/>
      <c r="BKX49" s="113"/>
      <c r="BKY49" s="113"/>
      <c r="BKZ49" s="113"/>
      <c r="BLA49" s="113"/>
      <c r="BLB49" s="113"/>
      <c r="BLC49" s="113"/>
      <c r="BLD49" s="113"/>
      <c r="BLE49" s="113"/>
      <c r="BLF49" s="113"/>
      <c r="BLG49" s="113"/>
      <c r="BLH49" s="113"/>
      <c r="BLI49" s="113"/>
      <c r="BLJ49" s="113"/>
      <c r="BLK49" s="113"/>
      <c r="BLL49" s="113"/>
      <c r="BLM49" s="113"/>
      <c r="BLN49" s="113"/>
      <c r="BLO49" s="113"/>
      <c r="BLP49" s="114"/>
    </row>
    <row r="50" spans="1:1680" s="115" customFormat="1" ht="33" customHeight="1">
      <c r="A50" s="380"/>
      <c r="B50" s="383"/>
      <c r="C50" s="386"/>
      <c r="D50" s="112" t="s">
        <v>269</v>
      </c>
      <c r="E50" s="117">
        <v>0</v>
      </c>
      <c r="F50" s="117">
        <v>0</v>
      </c>
      <c r="G50" s="108">
        <v>0</v>
      </c>
      <c r="H50" s="369"/>
      <c r="I50" s="369"/>
      <c r="J50" s="369"/>
      <c r="K50" s="366"/>
      <c r="L50" s="369"/>
      <c r="M50" s="371"/>
      <c r="N50" s="371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  <c r="IW50" s="113"/>
      <c r="IX50" s="113"/>
      <c r="IY50" s="113"/>
      <c r="IZ50" s="113"/>
      <c r="JA50" s="113"/>
      <c r="JB50" s="113"/>
      <c r="JC50" s="113"/>
      <c r="JD50" s="113"/>
      <c r="JE50" s="113"/>
      <c r="JF50" s="113"/>
      <c r="JG50" s="113"/>
      <c r="JH50" s="113"/>
      <c r="JI50" s="113"/>
      <c r="JJ50" s="113"/>
      <c r="JK50" s="113"/>
      <c r="JL50" s="113"/>
      <c r="JM50" s="113"/>
      <c r="JN50" s="113"/>
      <c r="JO50" s="113"/>
      <c r="JP50" s="113"/>
      <c r="JQ50" s="113"/>
      <c r="JR50" s="113"/>
      <c r="JS50" s="113"/>
      <c r="JT50" s="113"/>
      <c r="JU50" s="113"/>
      <c r="JV50" s="113"/>
      <c r="JW50" s="113"/>
      <c r="JX50" s="113"/>
      <c r="JY50" s="113"/>
      <c r="JZ50" s="113"/>
      <c r="KA50" s="113"/>
      <c r="KB50" s="113"/>
      <c r="KC50" s="113"/>
      <c r="KD50" s="113"/>
      <c r="KE50" s="113"/>
      <c r="KF50" s="113"/>
      <c r="KG50" s="113"/>
      <c r="KH50" s="113"/>
      <c r="KI50" s="113"/>
      <c r="KJ50" s="113"/>
      <c r="KK50" s="113"/>
      <c r="KL50" s="113"/>
      <c r="KM50" s="113"/>
      <c r="KN50" s="113"/>
      <c r="KO50" s="113"/>
      <c r="KP50" s="113"/>
      <c r="KQ50" s="113"/>
      <c r="KR50" s="113"/>
      <c r="KS50" s="113"/>
      <c r="KT50" s="113"/>
      <c r="KU50" s="113"/>
      <c r="KV50" s="113"/>
      <c r="KW50" s="113"/>
      <c r="KX50" s="113"/>
      <c r="KY50" s="113"/>
      <c r="KZ50" s="113"/>
      <c r="LA50" s="113"/>
      <c r="LB50" s="113"/>
      <c r="LC50" s="113"/>
      <c r="LD50" s="113"/>
      <c r="LE50" s="113"/>
      <c r="LF50" s="113"/>
      <c r="LG50" s="113"/>
      <c r="LH50" s="113"/>
      <c r="LI50" s="113"/>
      <c r="LJ50" s="113"/>
      <c r="LK50" s="113"/>
      <c r="LL50" s="113"/>
      <c r="LM50" s="113"/>
      <c r="LN50" s="113"/>
      <c r="LO50" s="113"/>
      <c r="LP50" s="113"/>
      <c r="LQ50" s="113"/>
      <c r="LR50" s="113"/>
      <c r="LS50" s="113"/>
      <c r="LT50" s="113"/>
      <c r="LU50" s="113"/>
      <c r="LV50" s="113"/>
      <c r="LW50" s="113"/>
      <c r="LX50" s="113"/>
      <c r="LY50" s="113"/>
      <c r="LZ50" s="113"/>
      <c r="MA50" s="113"/>
      <c r="MB50" s="113"/>
      <c r="MC50" s="113"/>
      <c r="MD50" s="113"/>
      <c r="ME50" s="113"/>
      <c r="MF50" s="113"/>
      <c r="MG50" s="113"/>
      <c r="MH50" s="113"/>
      <c r="MI50" s="113"/>
      <c r="MJ50" s="113"/>
      <c r="MK50" s="113"/>
      <c r="ML50" s="113"/>
      <c r="MM50" s="113"/>
      <c r="MN50" s="113"/>
      <c r="MO50" s="113"/>
      <c r="MP50" s="113"/>
      <c r="MQ50" s="113"/>
      <c r="MR50" s="113"/>
      <c r="MS50" s="113"/>
      <c r="MT50" s="113"/>
      <c r="MU50" s="113"/>
      <c r="MV50" s="113"/>
      <c r="MW50" s="113"/>
      <c r="MX50" s="113"/>
      <c r="MY50" s="113"/>
      <c r="MZ50" s="113"/>
      <c r="NA50" s="113"/>
      <c r="NB50" s="113"/>
      <c r="NC50" s="113"/>
      <c r="ND50" s="113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3"/>
      <c r="NS50" s="113"/>
      <c r="NT50" s="113"/>
      <c r="NU50" s="113"/>
      <c r="NV50" s="113"/>
      <c r="NW50" s="113"/>
      <c r="NX50" s="113"/>
      <c r="NY50" s="113"/>
      <c r="NZ50" s="113"/>
      <c r="OA50" s="113"/>
      <c r="OB50" s="113"/>
      <c r="OC50" s="113"/>
      <c r="OD50" s="113"/>
      <c r="OE50" s="113"/>
      <c r="OF50" s="113"/>
      <c r="OG50" s="113"/>
      <c r="OH50" s="113"/>
      <c r="OI50" s="113"/>
      <c r="OJ50" s="113"/>
      <c r="OK50" s="113"/>
      <c r="OL50" s="113"/>
      <c r="OM50" s="113"/>
      <c r="ON50" s="113"/>
      <c r="OO50" s="113"/>
      <c r="OP50" s="113"/>
      <c r="OQ50" s="113"/>
      <c r="OR50" s="113"/>
      <c r="OS50" s="113"/>
      <c r="OT50" s="113"/>
      <c r="OU50" s="113"/>
      <c r="OV50" s="113"/>
      <c r="OW50" s="113"/>
      <c r="OX50" s="113"/>
      <c r="OY50" s="113"/>
      <c r="OZ50" s="113"/>
      <c r="PA50" s="113"/>
      <c r="PB50" s="113"/>
      <c r="PC50" s="113"/>
      <c r="PD50" s="113"/>
      <c r="PE50" s="113"/>
      <c r="PF50" s="113"/>
      <c r="PG50" s="113"/>
      <c r="PH50" s="113"/>
      <c r="PI50" s="113"/>
      <c r="PJ50" s="113"/>
      <c r="PK50" s="113"/>
      <c r="PL50" s="113"/>
      <c r="PM50" s="113"/>
      <c r="PN50" s="113"/>
      <c r="PO50" s="113"/>
      <c r="PP50" s="113"/>
      <c r="PQ50" s="113"/>
      <c r="PR50" s="113"/>
      <c r="PS50" s="113"/>
      <c r="PT50" s="113"/>
      <c r="PU50" s="113"/>
      <c r="PV50" s="113"/>
      <c r="PW50" s="113"/>
      <c r="PX50" s="113"/>
      <c r="PY50" s="113"/>
      <c r="PZ50" s="113"/>
      <c r="QA50" s="113"/>
      <c r="QB50" s="113"/>
      <c r="QC50" s="113"/>
      <c r="QD50" s="113"/>
      <c r="QE50" s="113"/>
      <c r="QF50" s="113"/>
      <c r="QG50" s="113"/>
      <c r="QH50" s="113"/>
      <c r="QI50" s="113"/>
      <c r="QJ50" s="113"/>
      <c r="QK50" s="113"/>
      <c r="QL50" s="113"/>
      <c r="QM50" s="113"/>
      <c r="QN50" s="113"/>
      <c r="QO50" s="113"/>
      <c r="QP50" s="113"/>
      <c r="QQ50" s="113"/>
      <c r="QR50" s="113"/>
      <c r="QS50" s="113"/>
      <c r="QT50" s="113"/>
      <c r="QU50" s="113"/>
      <c r="QV50" s="113"/>
      <c r="QW50" s="113"/>
      <c r="QX50" s="113"/>
      <c r="QY50" s="113"/>
      <c r="QZ50" s="113"/>
      <c r="RA50" s="113"/>
      <c r="RB50" s="113"/>
      <c r="RC50" s="113"/>
      <c r="RD50" s="113"/>
      <c r="RE50" s="113"/>
      <c r="RF50" s="113"/>
      <c r="RG50" s="113"/>
      <c r="RH50" s="113"/>
      <c r="RI50" s="113"/>
      <c r="RJ50" s="113"/>
      <c r="RK50" s="113"/>
      <c r="RL50" s="113"/>
      <c r="RM50" s="113"/>
      <c r="RN50" s="113"/>
      <c r="RO50" s="113"/>
      <c r="RP50" s="113"/>
      <c r="RQ50" s="113"/>
      <c r="RR50" s="113"/>
      <c r="RS50" s="113"/>
      <c r="RT50" s="113"/>
      <c r="RU50" s="113"/>
      <c r="RV50" s="113"/>
      <c r="RW50" s="113"/>
      <c r="RX50" s="113"/>
      <c r="RY50" s="113"/>
      <c r="RZ50" s="113"/>
      <c r="SA50" s="113"/>
      <c r="SB50" s="113"/>
      <c r="SC50" s="113"/>
      <c r="SD50" s="113"/>
      <c r="SE50" s="113"/>
      <c r="SF50" s="113"/>
      <c r="SG50" s="113"/>
      <c r="SH50" s="113"/>
      <c r="SI50" s="113"/>
      <c r="SJ50" s="113"/>
      <c r="SK50" s="113"/>
      <c r="SL50" s="113"/>
      <c r="SM50" s="113"/>
      <c r="SN50" s="113"/>
      <c r="SO50" s="113"/>
      <c r="SP50" s="113"/>
      <c r="SQ50" s="113"/>
      <c r="SR50" s="113"/>
      <c r="SS50" s="113"/>
      <c r="ST50" s="113"/>
      <c r="SU50" s="113"/>
      <c r="SV50" s="113"/>
      <c r="SW50" s="113"/>
      <c r="SX50" s="113"/>
      <c r="SY50" s="113"/>
      <c r="SZ50" s="113"/>
      <c r="TA50" s="113"/>
      <c r="TB50" s="113"/>
      <c r="TC50" s="113"/>
      <c r="TD50" s="113"/>
      <c r="TE50" s="113"/>
      <c r="TF50" s="113"/>
      <c r="TG50" s="113"/>
      <c r="TH50" s="113"/>
      <c r="TI50" s="113"/>
      <c r="TJ50" s="113"/>
      <c r="TK50" s="113"/>
      <c r="TL50" s="113"/>
      <c r="TM50" s="113"/>
      <c r="TN50" s="113"/>
      <c r="TO50" s="113"/>
      <c r="TP50" s="113"/>
      <c r="TQ50" s="113"/>
      <c r="TR50" s="113"/>
      <c r="TS50" s="113"/>
      <c r="TT50" s="113"/>
      <c r="TU50" s="113"/>
      <c r="TV50" s="113"/>
      <c r="TW50" s="113"/>
      <c r="TX50" s="113"/>
      <c r="TY50" s="113"/>
      <c r="TZ50" s="113"/>
      <c r="UA50" s="113"/>
      <c r="UB50" s="113"/>
      <c r="UC50" s="113"/>
      <c r="UD50" s="113"/>
      <c r="UE50" s="113"/>
      <c r="UF50" s="113"/>
      <c r="UG50" s="113"/>
      <c r="UH50" s="113"/>
      <c r="UI50" s="113"/>
      <c r="UJ50" s="113"/>
      <c r="UK50" s="113"/>
      <c r="UL50" s="113"/>
      <c r="UM50" s="113"/>
      <c r="UN50" s="113"/>
      <c r="UO50" s="113"/>
      <c r="UP50" s="113"/>
      <c r="UQ50" s="113"/>
      <c r="UR50" s="113"/>
      <c r="US50" s="113"/>
      <c r="UT50" s="113"/>
      <c r="UU50" s="113"/>
      <c r="UV50" s="113"/>
      <c r="UW50" s="113"/>
      <c r="UX50" s="113"/>
      <c r="UY50" s="113"/>
      <c r="UZ50" s="113"/>
      <c r="VA50" s="113"/>
      <c r="VB50" s="113"/>
      <c r="VC50" s="113"/>
      <c r="VD50" s="113"/>
      <c r="VE50" s="113"/>
      <c r="VF50" s="113"/>
      <c r="VG50" s="113"/>
      <c r="VH50" s="113"/>
      <c r="VI50" s="113"/>
      <c r="VJ50" s="113"/>
      <c r="VK50" s="113"/>
      <c r="VL50" s="113"/>
      <c r="VM50" s="113"/>
      <c r="VN50" s="113"/>
      <c r="VO50" s="113"/>
      <c r="VP50" s="113"/>
      <c r="VQ50" s="113"/>
      <c r="VR50" s="113"/>
      <c r="VS50" s="113"/>
      <c r="VT50" s="113"/>
      <c r="VU50" s="113"/>
      <c r="VV50" s="113"/>
      <c r="VW50" s="113"/>
      <c r="VX50" s="113"/>
      <c r="VY50" s="113"/>
      <c r="VZ50" s="113"/>
      <c r="WA50" s="113"/>
      <c r="WB50" s="113"/>
      <c r="WC50" s="113"/>
      <c r="WD50" s="113"/>
      <c r="WE50" s="113"/>
      <c r="WF50" s="113"/>
      <c r="WG50" s="113"/>
      <c r="WH50" s="113"/>
      <c r="WI50" s="113"/>
      <c r="WJ50" s="113"/>
      <c r="WK50" s="113"/>
      <c r="WL50" s="113"/>
      <c r="WM50" s="113"/>
      <c r="WN50" s="113"/>
      <c r="WO50" s="113"/>
      <c r="WP50" s="113"/>
      <c r="WQ50" s="113"/>
      <c r="WR50" s="113"/>
      <c r="WS50" s="113"/>
      <c r="WT50" s="113"/>
      <c r="WU50" s="113"/>
      <c r="WV50" s="113"/>
      <c r="WW50" s="113"/>
      <c r="WX50" s="113"/>
      <c r="WY50" s="113"/>
      <c r="WZ50" s="113"/>
      <c r="XA50" s="113"/>
      <c r="XB50" s="113"/>
      <c r="XC50" s="113"/>
      <c r="XD50" s="113"/>
      <c r="XE50" s="113"/>
      <c r="XF50" s="113"/>
      <c r="XG50" s="113"/>
      <c r="XH50" s="113"/>
      <c r="XI50" s="113"/>
      <c r="XJ50" s="113"/>
      <c r="XK50" s="113"/>
      <c r="XL50" s="113"/>
      <c r="XM50" s="113"/>
      <c r="XN50" s="113"/>
      <c r="XO50" s="113"/>
      <c r="XP50" s="113"/>
      <c r="XQ50" s="113"/>
      <c r="XR50" s="113"/>
      <c r="XS50" s="113"/>
      <c r="XT50" s="113"/>
      <c r="XU50" s="113"/>
      <c r="XV50" s="113"/>
      <c r="XW50" s="113"/>
      <c r="XX50" s="113"/>
      <c r="XY50" s="113"/>
      <c r="XZ50" s="113"/>
      <c r="YA50" s="113"/>
      <c r="YB50" s="113"/>
      <c r="YC50" s="113"/>
      <c r="YD50" s="113"/>
      <c r="YE50" s="113"/>
      <c r="YF50" s="113"/>
      <c r="YG50" s="113"/>
      <c r="YH50" s="113"/>
      <c r="YI50" s="113"/>
      <c r="YJ50" s="113"/>
      <c r="YK50" s="113"/>
      <c r="YL50" s="113"/>
      <c r="YM50" s="113"/>
      <c r="YN50" s="113"/>
      <c r="YO50" s="113"/>
      <c r="YP50" s="113"/>
      <c r="YQ50" s="113"/>
      <c r="YR50" s="113"/>
      <c r="YS50" s="113"/>
      <c r="YT50" s="113"/>
      <c r="YU50" s="113"/>
      <c r="YV50" s="113"/>
      <c r="YW50" s="113"/>
      <c r="YX50" s="113"/>
      <c r="YY50" s="113"/>
      <c r="YZ50" s="113"/>
      <c r="ZA50" s="113"/>
      <c r="ZB50" s="113"/>
      <c r="ZC50" s="113"/>
      <c r="ZD50" s="113"/>
      <c r="ZE50" s="113"/>
      <c r="ZF50" s="113"/>
      <c r="ZG50" s="113"/>
      <c r="ZH50" s="113"/>
      <c r="ZI50" s="113"/>
      <c r="ZJ50" s="113"/>
      <c r="ZK50" s="113"/>
      <c r="ZL50" s="113"/>
      <c r="ZM50" s="113"/>
      <c r="ZN50" s="113"/>
      <c r="ZO50" s="113"/>
      <c r="ZP50" s="113"/>
      <c r="ZQ50" s="113"/>
      <c r="ZR50" s="113"/>
      <c r="ZS50" s="113"/>
      <c r="ZT50" s="113"/>
      <c r="ZU50" s="113"/>
      <c r="ZV50" s="113"/>
      <c r="ZW50" s="113"/>
      <c r="ZX50" s="113"/>
      <c r="ZY50" s="113"/>
      <c r="ZZ50" s="113"/>
      <c r="AAA50" s="113"/>
      <c r="AAB50" s="113"/>
      <c r="AAC50" s="113"/>
      <c r="AAD50" s="113"/>
      <c r="AAE50" s="113"/>
      <c r="AAF50" s="113"/>
      <c r="AAG50" s="113"/>
      <c r="AAH50" s="113"/>
      <c r="AAI50" s="113"/>
      <c r="AAJ50" s="113"/>
      <c r="AAK50" s="113"/>
      <c r="AAL50" s="113"/>
      <c r="AAM50" s="113"/>
      <c r="AAN50" s="113"/>
      <c r="AAO50" s="113"/>
      <c r="AAP50" s="113"/>
      <c r="AAQ50" s="113"/>
      <c r="AAR50" s="113"/>
      <c r="AAS50" s="113"/>
      <c r="AAT50" s="113"/>
      <c r="AAU50" s="113"/>
      <c r="AAV50" s="113"/>
      <c r="AAW50" s="113"/>
      <c r="AAX50" s="113"/>
      <c r="AAY50" s="113"/>
      <c r="AAZ50" s="113"/>
      <c r="ABA50" s="113"/>
      <c r="ABB50" s="113"/>
      <c r="ABC50" s="113"/>
      <c r="ABD50" s="113"/>
      <c r="ABE50" s="113"/>
      <c r="ABF50" s="113"/>
      <c r="ABG50" s="113"/>
      <c r="ABH50" s="113"/>
      <c r="ABI50" s="113"/>
      <c r="ABJ50" s="113"/>
      <c r="ABK50" s="113"/>
      <c r="ABL50" s="113"/>
      <c r="ABM50" s="113"/>
      <c r="ABN50" s="113"/>
      <c r="ABO50" s="113"/>
      <c r="ABP50" s="113"/>
      <c r="ABQ50" s="113"/>
      <c r="ABR50" s="113"/>
      <c r="ABS50" s="113"/>
      <c r="ABT50" s="113"/>
      <c r="ABU50" s="113"/>
      <c r="ABV50" s="113"/>
      <c r="ABW50" s="113"/>
      <c r="ABX50" s="113"/>
      <c r="ABY50" s="113"/>
      <c r="ABZ50" s="113"/>
      <c r="ACA50" s="113"/>
      <c r="ACB50" s="113"/>
      <c r="ACC50" s="113"/>
      <c r="ACD50" s="113"/>
      <c r="ACE50" s="113"/>
      <c r="ACF50" s="113"/>
      <c r="ACG50" s="113"/>
      <c r="ACH50" s="113"/>
      <c r="ACI50" s="113"/>
      <c r="ACJ50" s="113"/>
      <c r="ACK50" s="113"/>
      <c r="ACL50" s="113"/>
      <c r="ACM50" s="113"/>
      <c r="ACN50" s="113"/>
      <c r="ACO50" s="113"/>
      <c r="ACP50" s="113"/>
      <c r="ACQ50" s="113"/>
      <c r="ACR50" s="113"/>
      <c r="ACS50" s="113"/>
      <c r="ACT50" s="113"/>
      <c r="ACU50" s="113"/>
      <c r="ACV50" s="113"/>
      <c r="ACW50" s="113"/>
      <c r="ACX50" s="113"/>
      <c r="ACY50" s="113"/>
      <c r="ACZ50" s="113"/>
      <c r="ADA50" s="113"/>
      <c r="ADB50" s="113"/>
      <c r="ADC50" s="113"/>
      <c r="ADD50" s="113"/>
      <c r="ADE50" s="113"/>
      <c r="ADF50" s="113"/>
      <c r="ADG50" s="113"/>
      <c r="ADH50" s="113"/>
      <c r="ADI50" s="113"/>
      <c r="ADJ50" s="113"/>
      <c r="ADK50" s="113"/>
      <c r="ADL50" s="113"/>
      <c r="ADM50" s="113"/>
      <c r="ADN50" s="113"/>
      <c r="ADO50" s="113"/>
      <c r="ADP50" s="113"/>
      <c r="ADQ50" s="113"/>
      <c r="ADR50" s="113"/>
      <c r="ADS50" s="113"/>
      <c r="ADT50" s="113"/>
      <c r="ADU50" s="113"/>
      <c r="ADV50" s="113"/>
      <c r="ADW50" s="113"/>
      <c r="ADX50" s="113"/>
      <c r="ADY50" s="113"/>
      <c r="ADZ50" s="113"/>
      <c r="AEA50" s="113"/>
      <c r="AEB50" s="113"/>
      <c r="AEC50" s="113"/>
      <c r="AED50" s="113"/>
      <c r="AEE50" s="113"/>
      <c r="AEF50" s="113"/>
      <c r="AEG50" s="113"/>
      <c r="AEH50" s="113"/>
      <c r="AEI50" s="113"/>
      <c r="AEJ50" s="113"/>
      <c r="AEK50" s="113"/>
      <c r="AEL50" s="113"/>
      <c r="AEM50" s="113"/>
      <c r="AEN50" s="113"/>
      <c r="AEO50" s="113"/>
      <c r="AEP50" s="113"/>
      <c r="AEQ50" s="113"/>
      <c r="AER50" s="113"/>
      <c r="AES50" s="113"/>
      <c r="AET50" s="113"/>
      <c r="AEU50" s="113"/>
      <c r="AEV50" s="113"/>
      <c r="AEW50" s="113"/>
      <c r="AEX50" s="113"/>
      <c r="AEY50" s="113"/>
      <c r="AEZ50" s="113"/>
      <c r="AFA50" s="113"/>
      <c r="AFB50" s="113"/>
      <c r="AFC50" s="113"/>
      <c r="AFD50" s="113"/>
      <c r="AFE50" s="113"/>
      <c r="AFF50" s="113"/>
      <c r="AFG50" s="113"/>
      <c r="AFH50" s="113"/>
      <c r="AFI50" s="113"/>
      <c r="AFJ50" s="113"/>
      <c r="AFK50" s="113"/>
      <c r="AFL50" s="113"/>
      <c r="AFM50" s="113"/>
      <c r="AFN50" s="113"/>
      <c r="AFO50" s="113"/>
      <c r="AFP50" s="113"/>
      <c r="AFQ50" s="113"/>
      <c r="AFR50" s="113"/>
      <c r="AFS50" s="113"/>
      <c r="AFT50" s="113"/>
      <c r="AFU50" s="113"/>
      <c r="AFV50" s="113"/>
      <c r="AFW50" s="113"/>
      <c r="AFX50" s="113"/>
      <c r="AFY50" s="113"/>
      <c r="AFZ50" s="113"/>
      <c r="AGA50" s="113"/>
      <c r="AGB50" s="113"/>
      <c r="AGC50" s="113"/>
      <c r="AGD50" s="113"/>
      <c r="AGE50" s="113"/>
      <c r="AGF50" s="113"/>
      <c r="AGG50" s="113"/>
      <c r="AGH50" s="113"/>
      <c r="AGI50" s="113"/>
      <c r="AGJ50" s="113"/>
      <c r="AGK50" s="113"/>
      <c r="AGL50" s="113"/>
      <c r="AGM50" s="113"/>
      <c r="AGN50" s="113"/>
      <c r="AGO50" s="113"/>
      <c r="AGP50" s="113"/>
      <c r="AGQ50" s="113"/>
      <c r="AGR50" s="113"/>
      <c r="AGS50" s="113"/>
      <c r="AGT50" s="113"/>
      <c r="AGU50" s="113"/>
      <c r="AGV50" s="113"/>
      <c r="AGW50" s="113"/>
      <c r="AGX50" s="113"/>
      <c r="AGY50" s="113"/>
      <c r="AGZ50" s="113"/>
      <c r="AHA50" s="113"/>
      <c r="AHB50" s="113"/>
      <c r="AHC50" s="113"/>
      <c r="AHD50" s="113"/>
      <c r="AHE50" s="113"/>
      <c r="AHF50" s="113"/>
      <c r="AHG50" s="113"/>
      <c r="AHH50" s="113"/>
      <c r="AHI50" s="113"/>
      <c r="AHJ50" s="113"/>
      <c r="AHK50" s="113"/>
      <c r="AHL50" s="113"/>
      <c r="AHM50" s="113"/>
      <c r="AHN50" s="113"/>
      <c r="AHO50" s="113"/>
      <c r="AHP50" s="113"/>
      <c r="AHQ50" s="113"/>
      <c r="AHR50" s="113"/>
      <c r="AHS50" s="113"/>
      <c r="AHT50" s="113"/>
      <c r="AHU50" s="113"/>
      <c r="AHV50" s="113"/>
      <c r="AHW50" s="113"/>
      <c r="AHX50" s="113"/>
      <c r="AHY50" s="113"/>
      <c r="AHZ50" s="113"/>
      <c r="AIA50" s="113"/>
      <c r="AIB50" s="113"/>
      <c r="AIC50" s="113"/>
      <c r="AID50" s="113"/>
      <c r="AIE50" s="113"/>
      <c r="AIF50" s="113"/>
      <c r="AIG50" s="113"/>
      <c r="AIH50" s="113"/>
      <c r="AII50" s="113"/>
      <c r="AIJ50" s="113"/>
      <c r="AIK50" s="113"/>
      <c r="AIL50" s="113"/>
      <c r="AIM50" s="113"/>
      <c r="AIN50" s="113"/>
      <c r="AIO50" s="113"/>
      <c r="AIP50" s="113"/>
      <c r="AIQ50" s="113"/>
      <c r="AIR50" s="113"/>
      <c r="AIS50" s="113"/>
      <c r="AIT50" s="113"/>
      <c r="AIU50" s="113"/>
      <c r="AIV50" s="113"/>
      <c r="AIW50" s="113"/>
      <c r="AIX50" s="113"/>
      <c r="AIY50" s="113"/>
      <c r="AIZ50" s="113"/>
      <c r="AJA50" s="113"/>
      <c r="AJB50" s="113"/>
      <c r="AJC50" s="113"/>
      <c r="AJD50" s="113"/>
      <c r="AJE50" s="113"/>
      <c r="AJF50" s="113"/>
      <c r="AJG50" s="113"/>
      <c r="AJH50" s="113"/>
      <c r="AJI50" s="113"/>
      <c r="AJJ50" s="113"/>
      <c r="AJK50" s="113"/>
      <c r="AJL50" s="113"/>
      <c r="AJM50" s="113"/>
      <c r="AJN50" s="113"/>
      <c r="AJO50" s="113"/>
      <c r="AJP50" s="113"/>
      <c r="AJQ50" s="113"/>
      <c r="AJR50" s="113"/>
      <c r="AJS50" s="113"/>
      <c r="AJT50" s="113"/>
      <c r="AJU50" s="113"/>
      <c r="AJV50" s="113"/>
      <c r="AJW50" s="113"/>
      <c r="AJX50" s="113"/>
      <c r="AJY50" s="113"/>
      <c r="AJZ50" s="113"/>
      <c r="AKA50" s="113"/>
      <c r="AKB50" s="113"/>
      <c r="AKC50" s="113"/>
      <c r="AKD50" s="113"/>
      <c r="AKE50" s="113"/>
      <c r="AKF50" s="113"/>
      <c r="AKG50" s="113"/>
      <c r="AKH50" s="113"/>
      <c r="AKI50" s="113"/>
      <c r="AKJ50" s="113"/>
      <c r="AKK50" s="113"/>
      <c r="AKL50" s="113"/>
      <c r="AKM50" s="113"/>
      <c r="AKN50" s="113"/>
      <c r="AKO50" s="113"/>
      <c r="AKP50" s="113"/>
      <c r="AKQ50" s="113"/>
      <c r="AKR50" s="113"/>
      <c r="AKS50" s="113"/>
      <c r="AKT50" s="113"/>
      <c r="AKU50" s="113"/>
      <c r="AKV50" s="113"/>
      <c r="AKW50" s="113"/>
      <c r="AKX50" s="113"/>
      <c r="AKY50" s="113"/>
      <c r="AKZ50" s="113"/>
      <c r="ALA50" s="113"/>
      <c r="ALB50" s="113"/>
      <c r="ALC50" s="113"/>
      <c r="ALD50" s="113"/>
      <c r="ALE50" s="113"/>
      <c r="ALF50" s="113"/>
      <c r="ALG50" s="113"/>
      <c r="ALH50" s="113"/>
      <c r="ALI50" s="113"/>
      <c r="ALJ50" s="113"/>
      <c r="ALK50" s="113"/>
      <c r="ALL50" s="113"/>
      <c r="ALM50" s="113"/>
      <c r="ALN50" s="113"/>
      <c r="ALO50" s="113"/>
      <c r="ALP50" s="113"/>
      <c r="ALQ50" s="113"/>
      <c r="ALR50" s="113"/>
      <c r="ALS50" s="113"/>
      <c r="ALT50" s="113"/>
      <c r="ALU50" s="113"/>
      <c r="ALV50" s="113"/>
      <c r="ALW50" s="113"/>
      <c r="ALX50" s="113"/>
      <c r="ALY50" s="113"/>
      <c r="ALZ50" s="113"/>
      <c r="AMA50" s="113"/>
      <c r="AMB50" s="113"/>
      <c r="AMC50" s="113"/>
      <c r="AMD50" s="113"/>
      <c r="AME50" s="113"/>
      <c r="AMF50" s="113"/>
      <c r="AMG50" s="113"/>
      <c r="AMH50" s="113"/>
      <c r="AMI50" s="113"/>
      <c r="AMJ50" s="113"/>
      <c r="AMK50" s="113"/>
      <c r="AML50" s="113"/>
      <c r="AMM50" s="113"/>
      <c r="AMN50" s="113"/>
      <c r="AMO50" s="113"/>
      <c r="AMP50" s="113"/>
      <c r="AMQ50" s="113"/>
      <c r="AMR50" s="113"/>
      <c r="AMS50" s="113"/>
      <c r="AMT50" s="113"/>
      <c r="AMU50" s="113"/>
      <c r="AMV50" s="113"/>
      <c r="AMW50" s="113"/>
      <c r="AMX50" s="113"/>
      <c r="AMY50" s="113"/>
      <c r="AMZ50" s="113"/>
      <c r="ANA50" s="113"/>
      <c r="ANB50" s="113"/>
      <c r="ANC50" s="113"/>
      <c r="AND50" s="113"/>
      <c r="ANE50" s="113"/>
      <c r="ANF50" s="113"/>
      <c r="ANG50" s="113"/>
      <c r="ANH50" s="113"/>
      <c r="ANI50" s="113"/>
      <c r="ANJ50" s="113"/>
      <c r="ANK50" s="113"/>
      <c r="ANL50" s="113"/>
      <c r="ANM50" s="113"/>
      <c r="ANN50" s="113"/>
      <c r="ANO50" s="113"/>
      <c r="ANP50" s="113"/>
      <c r="ANQ50" s="113"/>
      <c r="ANR50" s="113"/>
      <c r="ANS50" s="113"/>
      <c r="ANT50" s="113"/>
      <c r="ANU50" s="113"/>
      <c r="ANV50" s="113"/>
      <c r="ANW50" s="113"/>
      <c r="ANX50" s="113"/>
      <c r="ANY50" s="113"/>
      <c r="ANZ50" s="113"/>
      <c r="AOA50" s="113"/>
      <c r="AOB50" s="113"/>
      <c r="AOC50" s="113"/>
      <c r="AOD50" s="113"/>
      <c r="AOE50" s="113"/>
      <c r="AOF50" s="113"/>
      <c r="AOG50" s="113"/>
      <c r="AOH50" s="113"/>
      <c r="AOI50" s="113"/>
      <c r="AOJ50" s="113"/>
      <c r="AOK50" s="113"/>
      <c r="AOL50" s="113"/>
      <c r="AOM50" s="113"/>
      <c r="AON50" s="113"/>
      <c r="AOO50" s="113"/>
      <c r="AOP50" s="113"/>
      <c r="AOQ50" s="113"/>
      <c r="AOR50" s="113"/>
      <c r="AOS50" s="113"/>
      <c r="AOT50" s="113"/>
      <c r="AOU50" s="113"/>
      <c r="AOV50" s="113"/>
      <c r="AOW50" s="113"/>
      <c r="AOX50" s="113"/>
      <c r="AOY50" s="113"/>
      <c r="AOZ50" s="113"/>
      <c r="APA50" s="113"/>
      <c r="APB50" s="113"/>
      <c r="APC50" s="113"/>
      <c r="APD50" s="113"/>
      <c r="APE50" s="113"/>
      <c r="APF50" s="113"/>
      <c r="APG50" s="113"/>
      <c r="APH50" s="113"/>
      <c r="API50" s="113"/>
      <c r="APJ50" s="113"/>
      <c r="APK50" s="113"/>
      <c r="APL50" s="113"/>
      <c r="APM50" s="113"/>
      <c r="APN50" s="113"/>
      <c r="APO50" s="113"/>
      <c r="APP50" s="113"/>
      <c r="APQ50" s="113"/>
      <c r="APR50" s="113"/>
      <c r="APS50" s="113"/>
      <c r="APT50" s="113"/>
      <c r="APU50" s="113"/>
      <c r="APV50" s="113"/>
      <c r="APW50" s="113"/>
      <c r="APX50" s="113"/>
      <c r="APY50" s="113"/>
      <c r="APZ50" s="113"/>
      <c r="AQA50" s="113"/>
      <c r="AQB50" s="113"/>
      <c r="AQC50" s="113"/>
      <c r="AQD50" s="113"/>
      <c r="AQE50" s="113"/>
      <c r="AQF50" s="113"/>
      <c r="AQG50" s="113"/>
      <c r="AQH50" s="113"/>
      <c r="AQI50" s="113"/>
      <c r="AQJ50" s="113"/>
      <c r="AQK50" s="113"/>
      <c r="AQL50" s="113"/>
      <c r="AQM50" s="113"/>
      <c r="AQN50" s="113"/>
      <c r="AQO50" s="113"/>
      <c r="AQP50" s="113"/>
      <c r="AQQ50" s="113"/>
      <c r="AQR50" s="113"/>
      <c r="AQS50" s="113"/>
      <c r="AQT50" s="113"/>
      <c r="AQU50" s="113"/>
      <c r="AQV50" s="113"/>
      <c r="AQW50" s="113"/>
      <c r="AQX50" s="113"/>
      <c r="AQY50" s="113"/>
      <c r="AQZ50" s="113"/>
      <c r="ARA50" s="113"/>
      <c r="ARB50" s="113"/>
      <c r="ARC50" s="113"/>
      <c r="ARD50" s="113"/>
      <c r="ARE50" s="113"/>
      <c r="ARF50" s="113"/>
      <c r="ARG50" s="113"/>
      <c r="ARH50" s="113"/>
      <c r="ARI50" s="113"/>
      <c r="ARJ50" s="113"/>
      <c r="ARK50" s="113"/>
      <c r="ARL50" s="113"/>
      <c r="ARM50" s="113"/>
      <c r="ARN50" s="113"/>
      <c r="ARO50" s="113"/>
      <c r="ARP50" s="113"/>
      <c r="ARQ50" s="113"/>
      <c r="ARR50" s="113"/>
      <c r="ARS50" s="113"/>
      <c r="ART50" s="113"/>
      <c r="ARU50" s="113"/>
      <c r="ARV50" s="113"/>
      <c r="ARW50" s="113"/>
      <c r="ARX50" s="113"/>
      <c r="ARY50" s="113"/>
      <c r="ARZ50" s="113"/>
      <c r="ASA50" s="113"/>
      <c r="ASB50" s="113"/>
      <c r="ASC50" s="113"/>
      <c r="ASD50" s="113"/>
      <c r="ASE50" s="113"/>
      <c r="ASF50" s="113"/>
      <c r="ASG50" s="113"/>
      <c r="ASH50" s="113"/>
      <c r="ASI50" s="113"/>
      <c r="ASJ50" s="113"/>
      <c r="ASK50" s="113"/>
      <c r="ASL50" s="113"/>
      <c r="ASM50" s="113"/>
      <c r="ASN50" s="113"/>
      <c r="ASO50" s="113"/>
      <c r="ASP50" s="113"/>
      <c r="ASQ50" s="113"/>
      <c r="ASR50" s="113"/>
      <c r="ASS50" s="113"/>
      <c r="AST50" s="113"/>
      <c r="ASU50" s="113"/>
      <c r="ASV50" s="113"/>
      <c r="ASW50" s="113"/>
      <c r="ASX50" s="113"/>
      <c r="ASY50" s="113"/>
      <c r="ASZ50" s="113"/>
      <c r="ATA50" s="113"/>
      <c r="ATB50" s="113"/>
      <c r="ATC50" s="113"/>
      <c r="ATD50" s="113"/>
      <c r="ATE50" s="113"/>
      <c r="ATF50" s="113"/>
      <c r="ATG50" s="113"/>
      <c r="ATH50" s="113"/>
      <c r="ATI50" s="113"/>
      <c r="ATJ50" s="113"/>
      <c r="ATK50" s="113"/>
      <c r="ATL50" s="113"/>
      <c r="ATM50" s="113"/>
      <c r="ATN50" s="113"/>
      <c r="ATO50" s="113"/>
      <c r="ATP50" s="113"/>
      <c r="ATQ50" s="113"/>
      <c r="ATR50" s="113"/>
      <c r="ATS50" s="113"/>
      <c r="ATT50" s="113"/>
      <c r="ATU50" s="113"/>
      <c r="ATV50" s="113"/>
      <c r="ATW50" s="113"/>
      <c r="ATX50" s="113"/>
      <c r="ATY50" s="113"/>
      <c r="ATZ50" s="113"/>
      <c r="AUA50" s="113"/>
      <c r="AUB50" s="113"/>
      <c r="AUC50" s="113"/>
      <c r="AUD50" s="113"/>
      <c r="AUE50" s="113"/>
      <c r="AUF50" s="113"/>
      <c r="AUG50" s="113"/>
      <c r="AUH50" s="113"/>
      <c r="AUI50" s="113"/>
      <c r="AUJ50" s="113"/>
      <c r="AUK50" s="113"/>
      <c r="AUL50" s="113"/>
      <c r="AUM50" s="113"/>
      <c r="AUN50" s="113"/>
      <c r="AUO50" s="113"/>
      <c r="AUP50" s="113"/>
      <c r="AUQ50" s="113"/>
      <c r="AUR50" s="113"/>
      <c r="AUS50" s="113"/>
      <c r="AUT50" s="113"/>
      <c r="AUU50" s="113"/>
      <c r="AUV50" s="113"/>
      <c r="AUW50" s="113"/>
      <c r="AUX50" s="113"/>
      <c r="AUY50" s="113"/>
      <c r="AUZ50" s="113"/>
      <c r="AVA50" s="113"/>
      <c r="AVB50" s="113"/>
      <c r="AVC50" s="113"/>
      <c r="AVD50" s="113"/>
      <c r="AVE50" s="113"/>
      <c r="AVF50" s="113"/>
      <c r="AVG50" s="113"/>
      <c r="AVH50" s="113"/>
      <c r="AVI50" s="113"/>
      <c r="AVJ50" s="113"/>
      <c r="AVK50" s="113"/>
      <c r="AVL50" s="113"/>
      <c r="AVM50" s="113"/>
      <c r="AVN50" s="113"/>
      <c r="AVO50" s="113"/>
      <c r="AVP50" s="113"/>
      <c r="AVQ50" s="113"/>
      <c r="AVR50" s="113"/>
      <c r="AVS50" s="113"/>
      <c r="AVT50" s="113"/>
      <c r="AVU50" s="113"/>
      <c r="AVV50" s="113"/>
      <c r="AVW50" s="113"/>
      <c r="AVX50" s="113"/>
      <c r="AVY50" s="113"/>
      <c r="AVZ50" s="113"/>
      <c r="AWA50" s="113"/>
      <c r="AWB50" s="113"/>
      <c r="AWC50" s="113"/>
      <c r="AWD50" s="113"/>
      <c r="AWE50" s="113"/>
      <c r="AWF50" s="113"/>
      <c r="AWG50" s="113"/>
      <c r="AWH50" s="113"/>
      <c r="AWI50" s="113"/>
      <c r="AWJ50" s="113"/>
      <c r="AWK50" s="113"/>
      <c r="AWL50" s="113"/>
      <c r="AWM50" s="113"/>
      <c r="AWN50" s="113"/>
      <c r="AWO50" s="113"/>
      <c r="AWP50" s="113"/>
      <c r="AWQ50" s="113"/>
      <c r="AWR50" s="113"/>
      <c r="AWS50" s="113"/>
      <c r="AWT50" s="113"/>
      <c r="AWU50" s="113"/>
      <c r="AWV50" s="113"/>
      <c r="AWW50" s="113"/>
      <c r="AWX50" s="113"/>
      <c r="AWY50" s="113"/>
      <c r="AWZ50" s="113"/>
      <c r="AXA50" s="113"/>
      <c r="AXB50" s="113"/>
      <c r="AXC50" s="113"/>
      <c r="AXD50" s="113"/>
      <c r="AXE50" s="113"/>
      <c r="AXF50" s="113"/>
      <c r="AXG50" s="113"/>
      <c r="AXH50" s="113"/>
      <c r="AXI50" s="113"/>
      <c r="AXJ50" s="113"/>
      <c r="AXK50" s="113"/>
      <c r="AXL50" s="113"/>
      <c r="AXM50" s="113"/>
      <c r="AXN50" s="113"/>
      <c r="AXO50" s="113"/>
      <c r="AXP50" s="113"/>
      <c r="AXQ50" s="113"/>
      <c r="AXR50" s="113"/>
      <c r="AXS50" s="113"/>
      <c r="AXT50" s="113"/>
      <c r="AXU50" s="113"/>
      <c r="AXV50" s="113"/>
      <c r="AXW50" s="113"/>
      <c r="AXX50" s="113"/>
      <c r="AXY50" s="113"/>
      <c r="AXZ50" s="113"/>
      <c r="AYA50" s="113"/>
      <c r="AYB50" s="113"/>
      <c r="AYC50" s="113"/>
      <c r="AYD50" s="113"/>
      <c r="AYE50" s="113"/>
      <c r="AYF50" s="113"/>
      <c r="AYG50" s="113"/>
      <c r="AYH50" s="113"/>
      <c r="AYI50" s="113"/>
      <c r="AYJ50" s="113"/>
      <c r="AYK50" s="113"/>
      <c r="AYL50" s="113"/>
      <c r="AYM50" s="113"/>
      <c r="AYN50" s="113"/>
      <c r="AYO50" s="113"/>
      <c r="AYP50" s="113"/>
      <c r="AYQ50" s="113"/>
      <c r="AYR50" s="113"/>
      <c r="AYS50" s="113"/>
      <c r="AYT50" s="113"/>
      <c r="AYU50" s="113"/>
      <c r="AYV50" s="113"/>
      <c r="AYW50" s="113"/>
      <c r="AYX50" s="113"/>
      <c r="AYY50" s="113"/>
      <c r="AYZ50" s="113"/>
      <c r="AZA50" s="113"/>
      <c r="AZB50" s="113"/>
      <c r="AZC50" s="113"/>
      <c r="AZD50" s="113"/>
      <c r="AZE50" s="113"/>
      <c r="AZF50" s="113"/>
      <c r="AZG50" s="113"/>
      <c r="AZH50" s="113"/>
      <c r="AZI50" s="113"/>
      <c r="AZJ50" s="113"/>
      <c r="AZK50" s="113"/>
      <c r="AZL50" s="113"/>
      <c r="AZM50" s="113"/>
      <c r="AZN50" s="113"/>
      <c r="AZO50" s="113"/>
      <c r="AZP50" s="113"/>
      <c r="AZQ50" s="113"/>
      <c r="AZR50" s="113"/>
      <c r="AZS50" s="113"/>
      <c r="AZT50" s="113"/>
      <c r="AZU50" s="113"/>
      <c r="AZV50" s="113"/>
      <c r="AZW50" s="113"/>
      <c r="AZX50" s="113"/>
      <c r="AZY50" s="113"/>
      <c r="AZZ50" s="113"/>
      <c r="BAA50" s="113"/>
      <c r="BAB50" s="113"/>
      <c r="BAC50" s="113"/>
      <c r="BAD50" s="113"/>
      <c r="BAE50" s="113"/>
      <c r="BAF50" s="113"/>
      <c r="BAG50" s="113"/>
      <c r="BAH50" s="113"/>
      <c r="BAI50" s="113"/>
      <c r="BAJ50" s="113"/>
      <c r="BAK50" s="113"/>
      <c r="BAL50" s="113"/>
      <c r="BAM50" s="113"/>
      <c r="BAN50" s="113"/>
      <c r="BAO50" s="113"/>
      <c r="BAP50" s="113"/>
      <c r="BAQ50" s="113"/>
      <c r="BAR50" s="113"/>
      <c r="BAS50" s="113"/>
      <c r="BAT50" s="113"/>
      <c r="BAU50" s="113"/>
      <c r="BAV50" s="113"/>
      <c r="BAW50" s="113"/>
      <c r="BAX50" s="113"/>
      <c r="BAY50" s="113"/>
      <c r="BAZ50" s="113"/>
      <c r="BBA50" s="113"/>
      <c r="BBB50" s="113"/>
      <c r="BBC50" s="113"/>
      <c r="BBD50" s="113"/>
      <c r="BBE50" s="113"/>
      <c r="BBF50" s="113"/>
      <c r="BBG50" s="113"/>
      <c r="BBH50" s="113"/>
      <c r="BBI50" s="113"/>
      <c r="BBJ50" s="113"/>
      <c r="BBK50" s="113"/>
      <c r="BBL50" s="113"/>
      <c r="BBM50" s="113"/>
      <c r="BBN50" s="113"/>
      <c r="BBO50" s="113"/>
      <c r="BBP50" s="113"/>
      <c r="BBQ50" s="113"/>
      <c r="BBR50" s="113"/>
      <c r="BBS50" s="113"/>
      <c r="BBT50" s="113"/>
      <c r="BBU50" s="113"/>
      <c r="BBV50" s="113"/>
      <c r="BBW50" s="113"/>
      <c r="BBX50" s="113"/>
      <c r="BBY50" s="113"/>
      <c r="BBZ50" s="113"/>
      <c r="BCA50" s="113"/>
      <c r="BCB50" s="113"/>
      <c r="BCC50" s="113"/>
      <c r="BCD50" s="113"/>
      <c r="BCE50" s="113"/>
      <c r="BCF50" s="113"/>
      <c r="BCG50" s="113"/>
      <c r="BCH50" s="113"/>
      <c r="BCI50" s="113"/>
      <c r="BCJ50" s="113"/>
      <c r="BCK50" s="113"/>
      <c r="BCL50" s="113"/>
      <c r="BCM50" s="113"/>
      <c r="BCN50" s="113"/>
      <c r="BCO50" s="113"/>
      <c r="BCP50" s="113"/>
      <c r="BCQ50" s="113"/>
      <c r="BCR50" s="113"/>
      <c r="BCS50" s="113"/>
      <c r="BCT50" s="113"/>
      <c r="BCU50" s="113"/>
      <c r="BCV50" s="113"/>
      <c r="BCW50" s="113"/>
      <c r="BCX50" s="113"/>
      <c r="BCY50" s="113"/>
      <c r="BCZ50" s="113"/>
      <c r="BDA50" s="113"/>
      <c r="BDB50" s="113"/>
      <c r="BDC50" s="113"/>
      <c r="BDD50" s="113"/>
      <c r="BDE50" s="113"/>
      <c r="BDF50" s="113"/>
      <c r="BDG50" s="113"/>
      <c r="BDH50" s="113"/>
      <c r="BDI50" s="113"/>
      <c r="BDJ50" s="113"/>
      <c r="BDK50" s="113"/>
      <c r="BDL50" s="113"/>
      <c r="BDM50" s="113"/>
      <c r="BDN50" s="113"/>
      <c r="BDO50" s="113"/>
      <c r="BDP50" s="113"/>
      <c r="BDQ50" s="113"/>
      <c r="BDR50" s="113"/>
      <c r="BDS50" s="113"/>
      <c r="BDT50" s="113"/>
      <c r="BDU50" s="113"/>
      <c r="BDV50" s="113"/>
      <c r="BDW50" s="113"/>
      <c r="BDX50" s="113"/>
      <c r="BDY50" s="113"/>
      <c r="BDZ50" s="113"/>
      <c r="BEA50" s="113"/>
      <c r="BEB50" s="113"/>
      <c r="BEC50" s="113"/>
      <c r="BED50" s="113"/>
      <c r="BEE50" s="113"/>
      <c r="BEF50" s="113"/>
      <c r="BEG50" s="113"/>
      <c r="BEH50" s="113"/>
      <c r="BEI50" s="113"/>
      <c r="BEJ50" s="113"/>
      <c r="BEK50" s="113"/>
      <c r="BEL50" s="113"/>
      <c r="BEM50" s="113"/>
      <c r="BEN50" s="113"/>
      <c r="BEO50" s="113"/>
      <c r="BEP50" s="113"/>
      <c r="BEQ50" s="113"/>
      <c r="BER50" s="113"/>
      <c r="BES50" s="113"/>
      <c r="BET50" s="113"/>
      <c r="BEU50" s="113"/>
      <c r="BEV50" s="113"/>
      <c r="BEW50" s="113"/>
      <c r="BEX50" s="113"/>
      <c r="BEY50" s="113"/>
      <c r="BEZ50" s="113"/>
      <c r="BFA50" s="113"/>
      <c r="BFB50" s="113"/>
      <c r="BFC50" s="113"/>
      <c r="BFD50" s="113"/>
      <c r="BFE50" s="113"/>
      <c r="BFF50" s="113"/>
      <c r="BFG50" s="113"/>
      <c r="BFH50" s="113"/>
      <c r="BFI50" s="113"/>
      <c r="BFJ50" s="113"/>
      <c r="BFK50" s="113"/>
      <c r="BFL50" s="113"/>
      <c r="BFM50" s="113"/>
      <c r="BFN50" s="113"/>
      <c r="BFO50" s="113"/>
      <c r="BFP50" s="113"/>
      <c r="BFQ50" s="113"/>
      <c r="BFR50" s="113"/>
      <c r="BFS50" s="113"/>
      <c r="BFT50" s="113"/>
      <c r="BFU50" s="113"/>
      <c r="BFV50" s="113"/>
      <c r="BFW50" s="113"/>
      <c r="BFX50" s="113"/>
      <c r="BFY50" s="113"/>
      <c r="BFZ50" s="113"/>
      <c r="BGA50" s="113"/>
      <c r="BGB50" s="113"/>
      <c r="BGC50" s="113"/>
      <c r="BGD50" s="113"/>
      <c r="BGE50" s="113"/>
      <c r="BGF50" s="113"/>
      <c r="BGG50" s="113"/>
      <c r="BGH50" s="113"/>
      <c r="BGI50" s="113"/>
      <c r="BGJ50" s="113"/>
      <c r="BGK50" s="113"/>
      <c r="BGL50" s="113"/>
      <c r="BGM50" s="113"/>
      <c r="BGN50" s="113"/>
      <c r="BGO50" s="113"/>
      <c r="BGP50" s="113"/>
      <c r="BGQ50" s="113"/>
      <c r="BGR50" s="113"/>
      <c r="BGS50" s="113"/>
      <c r="BGT50" s="113"/>
      <c r="BGU50" s="113"/>
      <c r="BGV50" s="113"/>
      <c r="BGW50" s="113"/>
      <c r="BGX50" s="113"/>
      <c r="BGY50" s="113"/>
      <c r="BGZ50" s="113"/>
      <c r="BHA50" s="113"/>
      <c r="BHB50" s="113"/>
      <c r="BHC50" s="113"/>
      <c r="BHD50" s="113"/>
      <c r="BHE50" s="113"/>
      <c r="BHF50" s="113"/>
      <c r="BHG50" s="113"/>
      <c r="BHH50" s="113"/>
      <c r="BHI50" s="113"/>
      <c r="BHJ50" s="113"/>
      <c r="BHK50" s="113"/>
      <c r="BHL50" s="113"/>
      <c r="BHM50" s="113"/>
      <c r="BHN50" s="113"/>
      <c r="BHO50" s="113"/>
      <c r="BHP50" s="113"/>
      <c r="BHQ50" s="113"/>
      <c r="BHR50" s="113"/>
      <c r="BHS50" s="113"/>
      <c r="BHT50" s="113"/>
      <c r="BHU50" s="113"/>
      <c r="BHV50" s="113"/>
      <c r="BHW50" s="113"/>
      <c r="BHX50" s="113"/>
      <c r="BHY50" s="113"/>
      <c r="BHZ50" s="113"/>
      <c r="BIA50" s="113"/>
      <c r="BIB50" s="113"/>
      <c r="BIC50" s="113"/>
      <c r="BID50" s="113"/>
      <c r="BIE50" s="113"/>
      <c r="BIF50" s="113"/>
      <c r="BIG50" s="113"/>
      <c r="BIH50" s="113"/>
      <c r="BII50" s="113"/>
      <c r="BIJ50" s="113"/>
      <c r="BIK50" s="113"/>
      <c r="BIL50" s="113"/>
      <c r="BIM50" s="113"/>
      <c r="BIN50" s="113"/>
      <c r="BIO50" s="113"/>
      <c r="BIP50" s="113"/>
      <c r="BIQ50" s="113"/>
      <c r="BIR50" s="113"/>
      <c r="BIS50" s="113"/>
      <c r="BIT50" s="113"/>
      <c r="BIU50" s="113"/>
      <c r="BIV50" s="113"/>
      <c r="BIW50" s="113"/>
      <c r="BIX50" s="113"/>
      <c r="BIY50" s="113"/>
      <c r="BIZ50" s="113"/>
      <c r="BJA50" s="113"/>
      <c r="BJB50" s="113"/>
      <c r="BJC50" s="113"/>
      <c r="BJD50" s="113"/>
      <c r="BJE50" s="113"/>
      <c r="BJF50" s="113"/>
      <c r="BJG50" s="113"/>
      <c r="BJH50" s="113"/>
      <c r="BJI50" s="113"/>
      <c r="BJJ50" s="113"/>
      <c r="BJK50" s="113"/>
      <c r="BJL50" s="113"/>
      <c r="BJM50" s="113"/>
      <c r="BJN50" s="113"/>
      <c r="BJO50" s="113"/>
      <c r="BJP50" s="113"/>
      <c r="BJQ50" s="113"/>
      <c r="BJR50" s="113"/>
      <c r="BJS50" s="113"/>
      <c r="BJT50" s="113"/>
      <c r="BJU50" s="113"/>
      <c r="BJV50" s="113"/>
      <c r="BJW50" s="113"/>
      <c r="BJX50" s="113"/>
      <c r="BJY50" s="113"/>
      <c r="BJZ50" s="113"/>
      <c r="BKA50" s="113"/>
      <c r="BKB50" s="113"/>
      <c r="BKC50" s="113"/>
      <c r="BKD50" s="113"/>
      <c r="BKE50" s="113"/>
      <c r="BKF50" s="113"/>
      <c r="BKG50" s="113"/>
      <c r="BKH50" s="113"/>
      <c r="BKI50" s="113"/>
      <c r="BKJ50" s="113"/>
      <c r="BKK50" s="113"/>
      <c r="BKL50" s="113"/>
      <c r="BKM50" s="113"/>
      <c r="BKN50" s="113"/>
      <c r="BKO50" s="113"/>
      <c r="BKP50" s="113"/>
      <c r="BKQ50" s="113"/>
      <c r="BKR50" s="113"/>
      <c r="BKS50" s="113"/>
      <c r="BKT50" s="113"/>
      <c r="BKU50" s="113"/>
      <c r="BKV50" s="113"/>
      <c r="BKW50" s="113"/>
      <c r="BKX50" s="113"/>
      <c r="BKY50" s="113"/>
      <c r="BKZ50" s="113"/>
      <c r="BLA50" s="113"/>
      <c r="BLB50" s="113"/>
      <c r="BLC50" s="113"/>
      <c r="BLD50" s="113"/>
      <c r="BLE50" s="113"/>
      <c r="BLF50" s="113"/>
      <c r="BLG50" s="113"/>
      <c r="BLH50" s="113"/>
      <c r="BLI50" s="113"/>
      <c r="BLJ50" s="113"/>
      <c r="BLK50" s="113"/>
      <c r="BLL50" s="113"/>
      <c r="BLM50" s="113"/>
      <c r="BLN50" s="113"/>
      <c r="BLO50" s="113"/>
      <c r="BLP50" s="114"/>
    </row>
    <row r="51" spans="1:1680" s="113" customFormat="1" ht="14.4">
      <c r="A51" s="120"/>
      <c r="B51" s="121"/>
      <c r="C51" s="122"/>
      <c r="D51" s="123"/>
      <c r="E51" s="124"/>
      <c r="F51" s="124"/>
      <c r="G51" s="125"/>
      <c r="H51" s="126"/>
      <c r="I51" s="126"/>
      <c r="J51" s="126"/>
      <c r="K51" s="126"/>
      <c r="L51" s="126"/>
      <c r="M51" s="127"/>
      <c r="N51" s="127"/>
    </row>
    <row r="52" spans="1:1680" s="113" customFormat="1" ht="14.4">
      <c r="A52" s="120"/>
      <c r="B52" s="121"/>
      <c r="C52" s="122"/>
      <c r="D52" s="123"/>
      <c r="E52" s="124"/>
      <c r="F52" s="124"/>
      <c r="G52" s="125"/>
      <c r="H52" s="126"/>
      <c r="I52" s="126"/>
      <c r="J52" s="126"/>
      <c r="K52" s="126"/>
      <c r="L52" s="126"/>
      <c r="M52" s="127"/>
      <c r="N52" s="127"/>
    </row>
    <row r="53" spans="1:1680"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  <c r="IW53" s="113"/>
      <c r="IX53" s="113"/>
      <c r="IY53" s="113"/>
      <c r="IZ53" s="113"/>
      <c r="JA53" s="113"/>
      <c r="JB53" s="113"/>
      <c r="JC53" s="113"/>
      <c r="JD53" s="113"/>
      <c r="JE53" s="113"/>
      <c r="JF53" s="113"/>
      <c r="JG53" s="113"/>
      <c r="JH53" s="113"/>
      <c r="JI53" s="113"/>
      <c r="JJ53" s="113"/>
      <c r="JK53" s="113"/>
      <c r="JL53" s="113"/>
      <c r="JM53" s="113"/>
      <c r="JN53" s="113"/>
      <c r="JO53" s="113"/>
      <c r="JP53" s="113"/>
      <c r="JQ53" s="113"/>
      <c r="JR53" s="113"/>
      <c r="JS53" s="113"/>
      <c r="JT53" s="113"/>
      <c r="JU53" s="113"/>
      <c r="JV53" s="113"/>
      <c r="JW53" s="113"/>
      <c r="JX53" s="113"/>
      <c r="JY53" s="113"/>
      <c r="JZ53" s="113"/>
      <c r="KA53" s="113"/>
      <c r="KB53" s="113"/>
      <c r="KC53" s="113"/>
      <c r="KD53" s="113"/>
      <c r="KE53" s="113"/>
      <c r="KF53" s="113"/>
      <c r="KG53" s="113"/>
      <c r="KH53" s="113"/>
      <c r="KI53" s="113"/>
      <c r="KJ53" s="113"/>
      <c r="KK53" s="113"/>
      <c r="KL53" s="113"/>
      <c r="KM53" s="113"/>
      <c r="KN53" s="113"/>
      <c r="KO53" s="113"/>
      <c r="KP53" s="113"/>
      <c r="KQ53" s="113"/>
      <c r="KR53" s="113"/>
      <c r="KS53" s="113"/>
      <c r="KT53" s="113"/>
      <c r="KU53" s="113"/>
      <c r="KV53" s="113"/>
      <c r="KW53" s="113"/>
      <c r="KX53" s="113"/>
      <c r="KY53" s="113"/>
      <c r="KZ53" s="113"/>
      <c r="LA53" s="113"/>
      <c r="LB53" s="113"/>
      <c r="LC53" s="113"/>
      <c r="LD53" s="113"/>
      <c r="LE53" s="113"/>
      <c r="LF53" s="113"/>
      <c r="LG53" s="113"/>
      <c r="LH53" s="113"/>
      <c r="LI53" s="113"/>
      <c r="LJ53" s="113"/>
      <c r="LK53" s="113"/>
      <c r="LL53" s="113"/>
      <c r="LM53" s="113"/>
      <c r="LN53" s="113"/>
      <c r="LO53" s="113"/>
      <c r="LP53" s="113"/>
      <c r="LQ53" s="113"/>
      <c r="LR53" s="113"/>
      <c r="LS53" s="113"/>
      <c r="LT53" s="113"/>
      <c r="LU53" s="113"/>
      <c r="LV53" s="113"/>
      <c r="LW53" s="113"/>
      <c r="LX53" s="113"/>
      <c r="LY53" s="113"/>
      <c r="LZ53" s="113"/>
      <c r="MA53" s="113"/>
      <c r="MB53" s="113"/>
      <c r="MC53" s="113"/>
      <c r="MD53" s="113"/>
      <c r="ME53" s="113"/>
      <c r="MF53" s="113"/>
      <c r="MG53" s="113"/>
      <c r="MH53" s="113"/>
      <c r="MI53" s="113"/>
      <c r="MJ53" s="113"/>
      <c r="MK53" s="113"/>
      <c r="ML53" s="113"/>
      <c r="MM53" s="113"/>
      <c r="MN53" s="113"/>
      <c r="MO53" s="113"/>
      <c r="MP53" s="113"/>
      <c r="MQ53" s="113"/>
      <c r="MR53" s="113"/>
      <c r="MS53" s="113"/>
      <c r="MT53" s="113"/>
      <c r="MU53" s="113"/>
      <c r="MV53" s="113"/>
      <c r="MW53" s="113"/>
      <c r="MX53" s="113"/>
      <c r="MY53" s="113"/>
      <c r="MZ53" s="113"/>
      <c r="NA53" s="113"/>
      <c r="NB53" s="113"/>
      <c r="NC53" s="113"/>
      <c r="ND53" s="113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3"/>
      <c r="NS53" s="113"/>
      <c r="NT53" s="113"/>
      <c r="NU53" s="113"/>
      <c r="NV53" s="113"/>
      <c r="NW53" s="113"/>
      <c r="NX53" s="113"/>
      <c r="NY53" s="113"/>
      <c r="NZ53" s="113"/>
      <c r="OA53" s="113"/>
      <c r="OB53" s="113"/>
      <c r="OC53" s="113"/>
      <c r="OD53" s="113"/>
      <c r="OE53" s="113"/>
      <c r="OF53" s="113"/>
      <c r="OG53" s="113"/>
      <c r="OH53" s="113"/>
      <c r="OI53" s="113"/>
      <c r="OJ53" s="113"/>
      <c r="OK53" s="113"/>
      <c r="OL53" s="113"/>
      <c r="OM53" s="113"/>
      <c r="ON53" s="113"/>
      <c r="OO53" s="113"/>
      <c r="OP53" s="113"/>
      <c r="OQ53" s="113"/>
      <c r="OR53" s="113"/>
      <c r="OS53" s="113"/>
      <c r="OT53" s="113"/>
      <c r="OU53" s="113"/>
      <c r="OV53" s="113"/>
      <c r="OW53" s="113"/>
      <c r="OX53" s="113"/>
      <c r="OY53" s="113"/>
      <c r="OZ53" s="113"/>
      <c r="PA53" s="113"/>
      <c r="PB53" s="113"/>
      <c r="PC53" s="113"/>
      <c r="PD53" s="113"/>
      <c r="PE53" s="113"/>
      <c r="PF53" s="113"/>
      <c r="PG53" s="113"/>
      <c r="PH53" s="113"/>
      <c r="PI53" s="113"/>
      <c r="PJ53" s="113"/>
      <c r="PK53" s="113"/>
      <c r="PL53" s="113"/>
      <c r="PM53" s="113"/>
      <c r="PN53" s="113"/>
      <c r="PO53" s="113"/>
      <c r="PP53" s="113"/>
      <c r="PQ53" s="113"/>
      <c r="PR53" s="113"/>
      <c r="PS53" s="113"/>
      <c r="PT53" s="113"/>
      <c r="PU53" s="113"/>
      <c r="PV53" s="113"/>
      <c r="PW53" s="113"/>
      <c r="PX53" s="113"/>
      <c r="PY53" s="113"/>
      <c r="PZ53" s="113"/>
      <c r="QA53" s="113"/>
      <c r="QB53" s="113"/>
      <c r="QC53" s="113"/>
      <c r="QD53" s="113"/>
      <c r="QE53" s="113"/>
      <c r="QF53" s="113"/>
      <c r="QG53" s="113"/>
      <c r="QH53" s="113"/>
      <c r="QI53" s="113"/>
      <c r="QJ53" s="113"/>
      <c r="QK53" s="113"/>
      <c r="QL53" s="113"/>
      <c r="QM53" s="113"/>
      <c r="QN53" s="113"/>
      <c r="QO53" s="113"/>
      <c r="QP53" s="113"/>
      <c r="QQ53" s="113"/>
      <c r="QR53" s="113"/>
      <c r="QS53" s="113"/>
      <c r="QT53" s="113"/>
      <c r="QU53" s="113"/>
      <c r="QV53" s="113"/>
      <c r="QW53" s="113"/>
      <c r="QX53" s="113"/>
      <c r="QY53" s="113"/>
      <c r="QZ53" s="113"/>
      <c r="RA53" s="113"/>
      <c r="RB53" s="113"/>
      <c r="RC53" s="113"/>
      <c r="RD53" s="113"/>
      <c r="RE53" s="113"/>
      <c r="RF53" s="113"/>
      <c r="RG53" s="113"/>
      <c r="RH53" s="113"/>
      <c r="RI53" s="113"/>
      <c r="RJ53" s="113"/>
      <c r="RK53" s="113"/>
      <c r="RL53" s="113"/>
      <c r="RM53" s="113"/>
      <c r="RN53" s="113"/>
      <c r="RO53" s="113"/>
      <c r="RP53" s="113"/>
      <c r="RQ53" s="113"/>
      <c r="RR53" s="113"/>
      <c r="RS53" s="113"/>
      <c r="RT53" s="113"/>
      <c r="RU53" s="113"/>
      <c r="RV53" s="113"/>
      <c r="RW53" s="113"/>
      <c r="RX53" s="113"/>
      <c r="RY53" s="113"/>
      <c r="RZ53" s="113"/>
      <c r="SA53" s="113"/>
      <c r="SB53" s="113"/>
      <c r="SC53" s="113"/>
      <c r="SD53" s="113"/>
      <c r="SE53" s="113"/>
      <c r="SF53" s="113"/>
      <c r="SG53" s="113"/>
      <c r="SH53" s="113"/>
      <c r="SI53" s="113"/>
      <c r="SJ53" s="113"/>
      <c r="SK53" s="113"/>
      <c r="SL53" s="113"/>
      <c r="SM53" s="113"/>
      <c r="SN53" s="113"/>
      <c r="SO53" s="113"/>
      <c r="SP53" s="113"/>
      <c r="SQ53" s="113"/>
      <c r="SR53" s="113"/>
      <c r="SS53" s="113"/>
      <c r="ST53" s="113"/>
      <c r="SU53" s="113"/>
      <c r="SV53" s="113"/>
      <c r="SW53" s="113"/>
      <c r="SX53" s="113"/>
      <c r="SY53" s="113"/>
      <c r="SZ53" s="113"/>
      <c r="TA53" s="113"/>
      <c r="TB53" s="113"/>
      <c r="TC53" s="113"/>
      <c r="TD53" s="113"/>
      <c r="TE53" s="113"/>
      <c r="TF53" s="113"/>
      <c r="TG53" s="113"/>
      <c r="TH53" s="113"/>
      <c r="TI53" s="113"/>
      <c r="TJ53" s="113"/>
      <c r="TK53" s="113"/>
      <c r="TL53" s="113"/>
      <c r="TM53" s="113"/>
      <c r="TN53" s="113"/>
      <c r="TO53" s="113"/>
      <c r="TP53" s="113"/>
      <c r="TQ53" s="113"/>
      <c r="TR53" s="113"/>
      <c r="TS53" s="113"/>
      <c r="TT53" s="113"/>
      <c r="TU53" s="113"/>
      <c r="TV53" s="113"/>
      <c r="TW53" s="113"/>
      <c r="TX53" s="113"/>
      <c r="TY53" s="113"/>
      <c r="TZ53" s="113"/>
      <c r="UA53" s="113"/>
      <c r="UB53" s="113"/>
      <c r="UC53" s="113"/>
      <c r="UD53" s="113"/>
      <c r="UE53" s="113"/>
      <c r="UF53" s="113"/>
      <c r="UG53" s="113"/>
      <c r="UH53" s="113"/>
      <c r="UI53" s="113"/>
      <c r="UJ53" s="113"/>
      <c r="UK53" s="113"/>
      <c r="UL53" s="113"/>
      <c r="UM53" s="113"/>
      <c r="UN53" s="113"/>
      <c r="UO53" s="113"/>
      <c r="UP53" s="113"/>
      <c r="UQ53" s="113"/>
      <c r="UR53" s="113"/>
      <c r="US53" s="113"/>
      <c r="UT53" s="113"/>
      <c r="UU53" s="113"/>
      <c r="UV53" s="113"/>
      <c r="UW53" s="113"/>
      <c r="UX53" s="113"/>
      <c r="UY53" s="113"/>
      <c r="UZ53" s="113"/>
      <c r="VA53" s="113"/>
      <c r="VB53" s="113"/>
      <c r="VC53" s="113"/>
      <c r="VD53" s="113"/>
      <c r="VE53" s="113"/>
      <c r="VF53" s="113"/>
      <c r="VG53" s="113"/>
      <c r="VH53" s="113"/>
      <c r="VI53" s="113"/>
      <c r="VJ53" s="113"/>
      <c r="VK53" s="113"/>
      <c r="VL53" s="113"/>
      <c r="VM53" s="113"/>
      <c r="VN53" s="113"/>
      <c r="VO53" s="113"/>
      <c r="VP53" s="113"/>
      <c r="VQ53" s="113"/>
      <c r="VR53" s="113"/>
      <c r="VS53" s="113"/>
      <c r="VT53" s="113"/>
      <c r="VU53" s="113"/>
      <c r="VV53" s="113"/>
      <c r="VW53" s="113"/>
      <c r="VX53" s="113"/>
      <c r="VY53" s="113"/>
      <c r="VZ53" s="113"/>
      <c r="WA53" s="113"/>
      <c r="WB53" s="113"/>
      <c r="WC53" s="113"/>
      <c r="WD53" s="113"/>
      <c r="WE53" s="113"/>
      <c r="WF53" s="113"/>
      <c r="WG53" s="113"/>
      <c r="WH53" s="113"/>
      <c r="WI53" s="113"/>
      <c r="WJ53" s="113"/>
      <c r="WK53" s="113"/>
      <c r="WL53" s="113"/>
      <c r="WM53" s="113"/>
      <c r="WN53" s="113"/>
      <c r="WO53" s="113"/>
      <c r="WP53" s="113"/>
      <c r="WQ53" s="113"/>
      <c r="WR53" s="113"/>
      <c r="WS53" s="113"/>
      <c r="WT53" s="113"/>
      <c r="WU53" s="113"/>
      <c r="WV53" s="113"/>
      <c r="WW53" s="113"/>
      <c r="WX53" s="113"/>
      <c r="WY53" s="113"/>
      <c r="WZ53" s="113"/>
      <c r="XA53" s="113"/>
      <c r="XB53" s="113"/>
      <c r="XC53" s="113"/>
      <c r="XD53" s="113"/>
      <c r="XE53" s="113"/>
      <c r="XF53" s="113"/>
      <c r="XG53" s="113"/>
      <c r="XH53" s="113"/>
      <c r="XI53" s="113"/>
      <c r="XJ53" s="113"/>
      <c r="XK53" s="113"/>
      <c r="XL53" s="113"/>
      <c r="XM53" s="113"/>
      <c r="XN53" s="113"/>
      <c r="XO53" s="113"/>
      <c r="XP53" s="113"/>
      <c r="XQ53" s="113"/>
      <c r="XR53" s="113"/>
      <c r="XS53" s="113"/>
      <c r="XT53" s="113"/>
      <c r="XU53" s="113"/>
      <c r="XV53" s="113"/>
      <c r="XW53" s="113"/>
      <c r="XX53" s="113"/>
      <c r="XY53" s="113"/>
      <c r="XZ53" s="113"/>
      <c r="YA53" s="113"/>
      <c r="YB53" s="113"/>
      <c r="YC53" s="113"/>
      <c r="YD53" s="113"/>
      <c r="YE53" s="113"/>
      <c r="YF53" s="113"/>
      <c r="YG53" s="113"/>
      <c r="YH53" s="113"/>
      <c r="YI53" s="113"/>
      <c r="YJ53" s="113"/>
      <c r="YK53" s="113"/>
      <c r="YL53" s="113"/>
      <c r="YM53" s="113"/>
      <c r="YN53" s="113"/>
      <c r="YO53" s="113"/>
      <c r="YP53" s="113"/>
      <c r="YQ53" s="113"/>
      <c r="YR53" s="113"/>
      <c r="YS53" s="113"/>
      <c r="YT53" s="113"/>
      <c r="YU53" s="113"/>
      <c r="YV53" s="113"/>
      <c r="YW53" s="113"/>
      <c r="YX53" s="113"/>
      <c r="YY53" s="113"/>
      <c r="YZ53" s="113"/>
      <c r="ZA53" s="113"/>
      <c r="ZB53" s="113"/>
      <c r="ZC53" s="113"/>
      <c r="ZD53" s="113"/>
      <c r="ZE53" s="113"/>
      <c r="ZF53" s="113"/>
      <c r="ZG53" s="113"/>
      <c r="ZH53" s="113"/>
      <c r="ZI53" s="113"/>
      <c r="ZJ53" s="113"/>
      <c r="ZK53" s="113"/>
      <c r="ZL53" s="113"/>
      <c r="ZM53" s="113"/>
      <c r="ZN53" s="113"/>
      <c r="ZO53" s="113"/>
      <c r="ZP53" s="113"/>
      <c r="ZQ53" s="113"/>
      <c r="ZR53" s="113"/>
      <c r="ZS53" s="113"/>
      <c r="ZT53" s="113"/>
      <c r="ZU53" s="113"/>
      <c r="ZV53" s="113"/>
      <c r="ZW53" s="113"/>
      <c r="ZX53" s="113"/>
      <c r="ZY53" s="113"/>
      <c r="ZZ53" s="113"/>
      <c r="AAA53" s="113"/>
      <c r="AAB53" s="113"/>
      <c r="AAC53" s="113"/>
      <c r="AAD53" s="113"/>
      <c r="AAE53" s="113"/>
      <c r="AAF53" s="113"/>
      <c r="AAG53" s="113"/>
      <c r="AAH53" s="113"/>
      <c r="AAI53" s="113"/>
      <c r="AAJ53" s="113"/>
      <c r="AAK53" s="113"/>
      <c r="AAL53" s="113"/>
      <c r="AAM53" s="113"/>
      <c r="AAN53" s="113"/>
      <c r="AAO53" s="113"/>
      <c r="AAP53" s="113"/>
      <c r="AAQ53" s="113"/>
      <c r="AAR53" s="113"/>
      <c r="AAS53" s="113"/>
      <c r="AAT53" s="113"/>
      <c r="AAU53" s="113"/>
      <c r="AAV53" s="113"/>
      <c r="AAW53" s="113"/>
      <c r="AAX53" s="113"/>
      <c r="AAY53" s="113"/>
      <c r="AAZ53" s="113"/>
      <c r="ABA53" s="113"/>
      <c r="ABB53" s="113"/>
      <c r="ABC53" s="113"/>
      <c r="ABD53" s="113"/>
      <c r="ABE53" s="113"/>
      <c r="ABF53" s="113"/>
      <c r="ABG53" s="113"/>
      <c r="ABH53" s="113"/>
      <c r="ABI53" s="113"/>
      <c r="ABJ53" s="113"/>
      <c r="ABK53" s="113"/>
      <c r="ABL53" s="113"/>
      <c r="ABM53" s="113"/>
      <c r="ABN53" s="113"/>
      <c r="ABO53" s="113"/>
      <c r="ABP53" s="113"/>
      <c r="ABQ53" s="113"/>
      <c r="ABR53" s="113"/>
      <c r="ABS53" s="113"/>
      <c r="ABT53" s="113"/>
      <c r="ABU53" s="113"/>
      <c r="ABV53" s="113"/>
      <c r="ABW53" s="113"/>
      <c r="ABX53" s="113"/>
      <c r="ABY53" s="113"/>
      <c r="ABZ53" s="113"/>
      <c r="ACA53" s="113"/>
      <c r="ACB53" s="113"/>
      <c r="ACC53" s="113"/>
      <c r="ACD53" s="113"/>
      <c r="ACE53" s="113"/>
      <c r="ACF53" s="113"/>
      <c r="ACG53" s="113"/>
      <c r="ACH53" s="113"/>
      <c r="ACI53" s="113"/>
      <c r="ACJ53" s="113"/>
      <c r="ACK53" s="113"/>
      <c r="ACL53" s="113"/>
      <c r="ACM53" s="113"/>
      <c r="ACN53" s="113"/>
      <c r="ACO53" s="113"/>
      <c r="ACP53" s="113"/>
      <c r="ACQ53" s="113"/>
      <c r="ACR53" s="113"/>
      <c r="ACS53" s="113"/>
      <c r="ACT53" s="113"/>
      <c r="ACU53" s="113"/>
      <c r="ACV53" s="113"/>
      <c r="ACW53" s="113"/>
      <c r="ACX53" s="113"/>
      <c r="ACY53" s="113"/>
      <c r="ACZ53" s="113"/>
      <c r="ADA53" s="113"/>
      <c r="ADB53" s="113"/>
      <c r="ADC53" s="113"/>
      <c r="ADD53" s="113"/>
      <c r="ADE53" s="113"/>
      <c r="ADF53" s="113"/>
      <c r="ADG53" s="113"/>
      <c r="ADH53" s="113"/>
      <c r="ADI53" s="113"/>
      <c r="ADJ53" s="113"/>
      <c r="ADK53" s="113"/>
      <c r="ADL53" s="113"/>
      <c r="ADM53" s="113"/>
      <c r="ADN53" s="113"/>
      <c r="ADO53" s="113"/>
      <c r="ADP53" s="113"/>
      <c r="ADQ53" s="113"/>
      <c r="ADR53" s="113"/>
      <c r="ADS53" s="113"/>
      <c r="ADT53" s="113"/>
      <c r="ADU53" s="113"/>
      <c r="ADV53" s="113"/>
      <c r="ADW53" s="113"/>
      <c r="ADX53" s="113"/>
      <c r="ADY53" s="113"/>
      <c r="ADZ53" s="113"/>
      <c r="AEA53" s="113"/>
      <c r="AEB53" s="113"/>
      <c r="AEC53" s="113"/>
      <c r="AED53" s="113"/>
      <c r="AEE53" s="113"/>
      <c r="AEF53" s="113"/>
      <c r="AEG53" s="113"/>
      <c r="AEH53" s="113"/>
      <c r="AEI53" s="113"/>
      <c r="AEJ53" s="113"/>
      <c r="AEK53" s="113"/>
      <c r="AEL53" s="113"/>
      <c r="AEM53" s="113"/>
      <c r="AEN53" s="113"/>
      <c r="AEO53" s="113"/>
      <c r="AEP53" s="113"/>
      <c r="AEQ53" s="113"/>
      <c r="AER53" s="113"/>
      <c r="AES53" s="113"/>
      <c r="AET53" s="113"/>
      <c r="AEU53" s="113"/>
      <c r="AEV53" s="113"/>
      <c r="AEW53" s="113"/>
      <c r="AEX53" s="113"/>
      <c r="AEY53" s="113"/>
      <c r="AEZ53" s="113"/>
      <c r="AFA53" s="113"/>
      <c r="AFB53" s="113"/>
      <c r="AFC53" s="113"/>
      <c r="AFD53" s="113"/>
      <c r="AFE53" s="113"/>
      <c r="AFF53" s="113"/>
      <c r="AFG53" s="113"/>
      <c r="AFH53" s="113"/>
      <c r="AFI53" s="113"/>
      <c r="AFJ53" s="113"/>
      <c r="AFK53" s="113"/>
      <c r="AFL53" s="113"/>
      <c r="AFM53" s="113"/>
      <c r="AFN53" s="113"/>
      <c r="AFO53" s="113"/>
      <c r="AFP53" s="113"/>
      <c r="AFQ53" s="113"/>
      <c r="AFR53" s="113"/>
      <c r="AFS53" s="113"/>
      <c r="AFT53" s="113"/>
      <c r="AFU53" s="113"/>
      <c r="AFV53" s="113"/>
      <c r="AFW53" s="113"/>
      <c r="AFX53" s="113"/>
      <c r="AFY53" s="113"/>
      <c r="AFZ53" s="113"/>
      <c r="AGA53" s="113"/>
      <c r="AGB53" s="113"/>
      <c r="AGC53" s="113"/>
      <c r="AGD53" s="113"/>
      <c r="AGE53" s="113"/>
      <c r="AGF53" s="113"/>
      <c r="AGG53" s="113"/>
      <c r="AGH53" s="113"/>
      <c r="AGI53" s="113"/>
      <c r="AGJ53" s="113"/>
      <c r="AGK53" s="113"/>
      <c r="AGL53" s="113"/>
      <c r="AGM53" s="113"/>
      <c r="AGN53" s="113"/>
      <c r="AGO53" s="113"/>
      <c r="AGP53" s="113"/>
      <c r="AGQ53" s="113"/>
      <c r="AGR53" s="113"/>
      <c r="AGS53" s="113"/>
      <c r="AGT53" s="113"/>
      <c r="AGU53" s="113"/>
      <c r="AGV53" s="113"/>
      <c r="AGW53" s="113"/>
      <c r="AGX53" s="113"/>
      <c r="AGY53" s="113"/>
      <c r="AGZ53" s="113"/>
      <c r="AHA53" s="113"/>
      <c r="AHB53" s="113"/>
      <c r="AHC53" s="113"/>
      <c r="AHD53" s="113"/>
      <c r="AHE53" s="113"/>
      <c r="AHF53" s="113"/>
      <c r="AHG53" s="113"/>
      <c r="AHH53" s="113"/>
      <c r="AHI53" s="113"/>
      <c r="AHJ53" s="113"/>
      <c r="AHK53" s="113"/>
      <c r="AHL53" s="113"/>
      <c r="AHM53" s="113"/>
      <c r="AHN53" s="113"/>
      <c r="AHO53" s="113"/>
      <c r="AHP53" s="113"/>
      <c r="AHQ53" s="113"/>
      <c r="AHR53" s="113"/>
      <c r="AHS53" s="113"/>
      <c r="AHT53" s="113"/>
      <c r="AHU53" s="113"/>
      <c r="AHV53" s="113"/>
      <c r="AHW53" s="113"/>
      <c r="AHX53" s="113"/>
      <c r="AHY53" s="113"/>
      <c r="AHZ53" s="113"/>
      <c r="AIA53" s="113"/>
      <c r="AIB53" s="113"/>
      <c r="AIC53" s="113"/>
      <c r="AID53" s="113"/>
      <c r="AIE53" s="113"/>
      <c r="AIF53" s="113"/>
      <c r="AIG53" s="113"/>
      <c r="AIH53" s="113"/>
      <c r="AII53" s="113"/>
      <c r="AIJ53" s="113"/>
      <c r="AIK53" s="113"/>
      <c r="AIL53" s="113"/>
      <c r="AIM53" s="113"/>
      <c r="AIN53" s="113"/>
      <c r="AIO53" s="113"/>
      <c r="AIP53" s="113"/>
      <c r="AIQ53" s="113"/>
      <c r="AIR53" s="113"/>
      <c r="AIS53" s="113"/>
      <c r="AIT53" s="113"/>
      <c r="AIU53" s="113"/>
      <c r="AIV53" s="113"/>
      <c r="AIW53" s="113"/>
      <c r="AIX53" s="113"/>
      <c r="AIY53" s="113"/>
      <c r="AIZ53" s="113"/>
      <c r="AJA53" s="113"/>
      <c r="AJB53" s="113"/>
      <c r="AJC53" s="113"/>
      <c r="AJD53" s="113"/>
      <c r="AJE53" s="113"/>
      <c r="AJF53" s="113"/>
      <c r="AJG53" s="113"/>
      <c r="AJH53" s="113"/>
      <c r="AJI53" s="113"/>
      <c r="AJJ53" s="113"/>
      <c r="AJK53" s="113"/>
      <c r="AJL53" s="113"/>
      <c r="AJM53" s="113"/>
      <c r="AJN53" s="113"/>
      <c r="AJO53" s="113"/>
      <c r="AJP53" s="113"/>
      <c r="AJQ53" s="113"/>
      <c r="AJR53" s="113"/>
      <c r="AJS53" s="113"/>
      <c r="AJT53" s="113"/>
      <c r="AJU53" s="113"/>
      <c r="AJV53" s="113"/>
      <c r="AJW53" s="113"/>
      <c r="AJX53" s="113"/>
      <c r="AJY53" s="113"/>
      <c r="AJZ53" s="113"/>
      <c r="AKA53" s="113"/>
      <c r="AKB53" s="113"/>
      <c r="AKC53" s="113"/>
      <c r="AKD53" s="113"/>
      <c r="AKE53" s="113"/>
      <c r="AKF53" s="113"/>
      <c r="AKG53" s="113"/>
      <c r="AKH53" s="113"/>
      <c r="AKI53" s="113"/>
      <c r="AKJ53" s="113"/>
      <c r="AKK53" s="113"/>
      <c r="AKL53" s="113"/>
      <c r="AKM53" s="113"/>
      <c r="AKN53" s="113"/>
      <c r="AKO53" s="113"/>
      <c r="AKP53" s="113"/>
      <c r="AKQ53" s="113"/>
      <c r="AKR53" s="113"/>
      <c r="AKS53" s="113"/>
      <c r="AKT53" s="113"/>
      <c r="AKU53" s="113"/>
      <c r="AKV53" s="113"/>
      <c r="AKW53" s="113"/>
      <c r="AKX53" s="113"/>
      <c r="AKY53" s="113"/>
      <c r="AKZ53" s="113"/>
      <c r="ALA53" s="113"/>
      <c r="ALB53" s="113"/>
      <c r="ALC53" s="113"/>
      <c r="ALD53" s="113"/>
      <c r="ALE53" s="113"/>
      <c r="ALF53" s="113"/>
      <c r="ALG53" s="113"/>
      <c r="ALH53" s="113"/>
      <c r="ALI53" s="113"/>
      <c r="ALJ53" s="113"/>
      <c r="ALK53" s="113"/>
      <c r="ALL53" s="113"/>
      <c r="ALM53" s="113"/>
      <c r="ALN53" s="113"/>
      <c r="ALO53" s="113"/>
      <c r="ALP53" s="113"/>
      <c r="ALQ53" s="113"/>
      <c r="ALR53" s="113"/>
      <c r="ALS53" s="113"/>
      <c r="ALT53" s="113"/>
      <c r="ALU53" s="113"/>
      <c r="ALV53" s="113"/>
      <c r="ALW53" s="113"/>
      <c r="ALX53" s="113"/>
      <c r="ALY53" s="113"/>
      <c r="ALZ53" s="113"/>
      <c r="AMA53" s="113"/>
      <c r="AMB53" s="113"/>
      <c r="AMC53" s="113"/>
      <c r="AMD53" s="113"/>
      <c r="AME53" s="113"/>
      <c r="AMF53" s="113"/>
      <c r="AMG53" s="113"/>
      <c r="AMH53" s="113"/>
      <c r="AMI53" s="113"/>
      <c r="AMJ53" s="113"/>
      <c r="AMK53" s="113"/>
      <c r="AML53" s="113"/>
      <c r="AMM53" s="113"/>
      <c r="AMN53" s="113"/>
      <c r="AMO53" s="113"/>
      <c r="AMP53" s="113"/>
      <c r="AMQ53" s="113"/>
      <c r="AMR53" s="113"/>
      <c r="AMS53" s="113"/>
      <c r="AMT53" s="113"/>
      <c r="AMU53" s="113"/>
      <c r="AMV53" s="113"/>
      <c r="AMW53" s="113"/>
      <c r="AMX53" s="113"/>
      <c r="AMY53" s="113"/>
      <c r="AMZ53" s="113"/>
      <c r="ANA53" s="113"/>
      <c r="ANB53" s="113"/>
      <c r="ANC53" s="113"/>
      <c r="AND53" s="113"/>
      <c r="ANE53" s="113"/>
      <c r="ANF53" s="113"/>
      <c r="ANG53" s="113"/>
      <c r="ANH53" s="113"/>
      <c r="ANI53" s="113"/>
      <c r="ANJ53" s="113"/>
      <c r="ANK53" s="113"/>
      <c r="ANL53" s="113"/>
      <c r="ANM53" s="113"/>
      <c r="ANN53" s="113"/>
      <c r="ANO53" s="113"/>
      <c r="ANP53" s="113"/>
      <c r="ANQ53" s="113"/>
      <c r="ANR53" s="113"/>
      <c r="ANS53" s="113"/>
      <c r="ANT53" s="113"/>
      <c r="ANU53" s="113"/>
      <c r="ANV53" s="113"/>
      <c r="ANW53" s="113"/>
      <c r="ANX53" s="113"/>
      <c r="ANY53" s="113"/>
      <c r="ANZ53" s="113"/>
      <c r="AOA53" s="113"/>
      <c r="AOB53" s="113"/>
      <c r="AOC53" s="113"/>
      <c r="AOD53" s="113"/>
      <c r="AOE53" s="113"/>
      <c r="AOF53" s="113"/>
      <c r="AOG53" s="113"/>
      <c r="AOH53" s="113"/>
      <c r="AOI53" s="113"/>
      <c r="AOJ53" s="113"/>
      <c r="AOK53" s="113"/>
      <c r="AOL53" s="113"/>
      <c r="AOM53" s="113"/>
      <c r="AON53" s="113"/>
      <c r="AOO53" s="113"/>
      <c r="AOP53" s="113"/>
      <c r="AOQ53" s="113"/>
      <c r="AOR53" s="113"/>
      <c r="AOS53" s="113"/>
      <c r="AOT53" s="113"/>
      <c r="AOU53" s="113"/>
      <c r="AOV53" s="113"/>
      <c r="AOW53" s="113"/>
      <c r="AOX53" s="113"/>
      <c r="AOY53" s="113"/>
      <c r="AOZ53" s="113"/>
      <c r="APA53" s="113"/>
      <c r="APB53" s="113"/>
      <c r="APC53" s="113"/>
      <c r="APD53" s="113"/>
      <c r="APE53" s="113"/>
      <c r="APF53" s="113"/>
      <c r="APG53" s="113"/>
      <c r="APH53" s="113"/>
      <c r="API53" s="113"/>
      <c r="APJ53" s="113"/>
      <c r="APK53" s="113"/>
      <c r="APL53" s="113"/>
      <c r="APM53" s="113"/>
      <c r="APN53" s="113"/>
      <c r="APO53" s="113"/>
      <c r="APP53" s="113"/>
      <c r="APQ53" s="113"/>
      <c r="APR53" s="113"/>
      <c r="APS53" s="113"/>
      <c r="APT53" s="113"/>
      <c r="APU53" s="113"/>
      <c r="APV53" s="113"/>
      <c r="APW53" s="113"/>
      <c r="APX53" s="113"/>
      <c r="APY53" s="113"/>
      <c r="APZ53" s="113"/>
      <c r="AQA53" s="113"/>
      <c r="AQB53" s="113"/>
      <c r="AQC53" s="113"/>
      <c r="AQD53" s="113"/>
      <c r="AQE53" s="113"/>
      <c r="AQF53" s="113"/>
      <c r="AQG53" s="113"/>
      <c r="AQH53" s="113"/>
      <c r="AQI53" s="113"/>
      <c r="AQJ53" s="113"/>
      <c r="AQK53" s="113"/>
      <c r="AQL53" s="113"/>
      <c r="AQM53" s="113"/>
      <c r="AQN53" s="113"/>
      <c r="AQO53" s="113"/>
      <c r="AQP53" s="113"/>
      <c r="AQQ53" s="113"/>
      <c r="AQR53" s="113"/>
      <c r="AQS53" s="113"/>
      <c r="AQT53" s="113"/>
      <c r="AQU53" s="113"/>
      <c r="AQV53" s="113"/>
      <c r="AQW53" s="113"/>
      <c r="AQX53" s="113"/>
      <c r="AQY53" s="113"/>
      <c r="AQZ53" s="113"/>
      <c r="ARA53" s="113"/>
      <c r="ARB53" s="113"/>
      <c r="ARC53" s="113"/>
      <c r="ARD53" s="113"/>
      <c r="ARE53" s="113"/>
      <c r="ARF53" s="113"/>
      <c r="ARG53" s="113"/>
      <c r="ARH53" s="113"/>
      <c r="ARI53" s="113"/>
      <c r="ARJ53" s="113"/>
      <c r="ARK53" s="113"/>
      <c r="ARL53" s="113"/>
      <c r="ARM53" s="113"/>
      <c r="ARN53" s="113"/>
      <c r="ARO53" s="113"/>
      <c r="ARP53" s="113"/>
      <c r="ARQ53" s="113"/>
      <c r="ARR53" s="113"/>
      <c r="ARS53" s="113"/>
      <c r="ART53" s="113"/>
      <c r="ARU53" s="113"/>
      <c r="ARV53" s="113"/>
      <c r="ARW53" s="113"/>
      <c r="ARX53" s="113"/>
      <c r="ARY53" s="113"/>
      <c r="ARZ53" s="113"/>
      <c r="ASA53" s="113"/>
      <c r="ASB53" s="113"/>
      <c r="ASC53" s="113"/>
      <c r="ASD53" s="113"/>
      <c r="ASE53" s="113"/>
      <c r="ASF53" s="113"/>
      <c r="ASG53" s="113"/>
      <c r="ASH53" s="113"/>
      <c r="ASI53" s="113"/>
      <c r="ASJ53" s="113"/>
      <c r="ASK53" s="113"/>
      <c r="ASL53" s="113"/>
      <c r="ASM53" s="113"/>
      <c r="ASN53" s="113"/>
      <c r="ASO53" s="113"/>
      <c r="ASP53" s="113"/>
      <c r="ASQ53" s="113"/>
      <c r="ASR53" s="113"/>
      <c r="ASS53" s="113"/>
      <c r="AST53" s="113"/>
      <c r="ASU53" s="113"/>
      <c r="ASV53" s="113"/>
      <c r="ASW53" s="113"/>
      <c r="ASX53" s="113"/>
      <c r="ASY53" s="113"/>
      <c r="ASZ53" s="113"/>
      <c r="ATA53" s="113"/>
      <c r="ATB53" s="113"/>
      <c r="ATC53" s="113"/>
      <c r="ATD53" s="113"/>
      <c r="ATE53" s="113"/>
      <c r="ATF53" s="113"/>
      <c r="ATG53" s="113"/>
      <c r="ATH53" s="113"/>
      <c r="ATI53" s="113"/>
      <c r="ATJ53" s="113"/>
      <c r="ATK53" s="113"/>
      <c r="ATL53" s="113"/>
      <c r="ATM53" s="113"/>
      <c r="ATN53" s="113"/>
      <c r="ATO53" s="113"/>
      <c r="ATP53" s="113"/>
      <c r="ATQ53" s="113"/>
      <c r="ATR53" s="113"/>
      <c r="ATS53" s="113"/>
      <c r="ATT53" s="113"/>
      <c r="ATU53" s="113"/>
      <c r="ATV53" s="113"/>
      <c r="ATW53" s="113"/>
      <c r="ATX53" s="113"/>
      <c r="ATY53" s="113"/>
      <c r="ATZ53" s="113"/>
      <c r="AUA53" s="113"/>
      <c r="AUB53" s="113"/>
      <c r="AUC53" s="113"/>
      <c r="AUD53" s="113"/>
      <c r="AUE53" s="113"/>
      <c r="AUF53" s="113"/>
      <c r="AUG53" s="113"/>
      <c r="AUH53" s="113"/>
      <c r="AUI53" s="113"/>
      <c r="AUJ53" s="113"/>
      <c r="AUK53" s="113"/>
      <c r="AUL53" s="113"/>
      <c r="AUM53" s="113"/>
      <c r="AUN53" s="113"/>
      <c r="AUO53" s="113"/>
      <c r="AUP53" s="113"/>
      <c r="AUQ53" s="113"/>
      <c r="AUR53" s="113"/>
      <c r="AUS53" s="113"/>
      <c r="AUT53" s="113"/>
      <c r="AUU53" s="113"/>
      <c r="AUV53" s="113"/>
      <c r="AUW53" s="113"/>
      <c r="AUX53" s="113"/>
      <c r="AUY53" s="113"/>
      <c r="AUZ53" s="113"/>
      <c r="AVA53" s="113"/>
      <c r="AVB53" s="113"/>
      <c r="AVC53" s="113"/>
      <c r="AVD53" s="113"/>
      <c r="AVE53" s="113"/>
      <c r="AVF53" s="113"/>
      <c r="AVG53" s="113"/>
      <c r="AVH53" s="113"/>
      <c r="AVI53" s="113"/>
      <c r="AVJ53" s="113"/>
      <c r="AVK53" s="113"/>
      <c r="AVL53" s="113"/>
      <c r="AVM53" s="113"/>
      <c r="AVN53" s="113"/>
      <c r="AVO53" s="113"/>
      <c r="AVP53" s="113"/>
      <c r="AVQ53" s="113"/>
      <c r="AVR53" s="113"/>
      <c r="AVS53" s="113"/>
      <c r="AVT53" s="113"/>
      <c r="AVU53" s="113"/>
      <c r="AVV53" s="113"/>
      <c r="AVW53" s="113"/>
      <c r="AVX53" s="113"/>
      <c r="AVY53" s="113"/>
      <c r="AVZ53" s="113"/>
      <c r="AWA53" s="113"/>
      <c r="AWB53" s="113"/>
      <c r="AWC53" s="113"/>
      <c r="AWD53" s="113"/>
      <c r="AWE53" s="113"/>
      <c r="AWF53" s="113"/>
      <c r="AWG53" s="113"/>
      <c r="AWH53" s="113"/>
      <c r="AWI53" s="113"/>
      <c r="AWJ53" s="113"/>
      <c r="AWK53" s="113"/>
      <c r="AWL53" s="113"/>
      <c r="AWM53" s="113"/>
      <c r="AWN53" s="113"/>
      <c r="AWO53" s="113"/>
      <c r="AWP53" s="113"/>
      <c r="AWQ53" s="113"/>
      <c r="AWR53" s="113"/>
      <c r="AWS53" s="113"/>
      <c r="AWT53" s="113"/>
      <c r="AWU53" s="113"/>
      <c r="AWV53" s="113"/>
      <c r="AWW53" s="113"/>
      <c r="AWX53" s="113"/>
      <c r="AWY53" s="113"/>
      <c r="AWZ53" s="113"/>
      <c r="AXA53" s="113"/>
      <c r="AXB53" s="113"/>
      <c r="AXC53" s="113"/>
      <c r="AXD53" s="113"/>
      <c r="AXE53" s="113"/>
      <c r="AXF53" s="113"/>
      <c r="AXG53" s="113"/>
      <c r="AXH53" s="113"/>
      <c r="AXI53" s="113"/>
      <c r="AXJ53" s="113"/>
      <c r="AXK53" s="113"/>
      <c r="AXL53" s="113"/>
      <c r="AXM53" s="113"/>
      <c r="AXN53" s="113"/>
      <c r="AXO53" s="113"/>
      <c r="AXP53" s="113"/>
      <c r="AXQ53" s="113"/>
      <c r="AXR53" s="113"/>
      <c r="AXS53" s="113"/>
      <c r="AXT53" s="113"/>
      <c r="AXU53" s="113"/>
      <c r="AXV53" s="113"/>
      <c r="AXW53" s="113"/>
      <c r="AXX53" s="113"/>
      <c r="AXY53" s="113"/>
      <c r="AXZ53" s="113"/>
      <c r="AYA53" s="113"/>
      <c r="AYB53" s="113"/>
      <c r="AYC53" s="113"/>
      <c r="AYD53" s="113"/>
      <c r="AYE53" s="113"/>
      <c r="AYF53" s="113"/>
      <c r="AYG53" s="113"/>
      <c r="AYH53" s="113"/>
      <c r="AYI53" s="113"/>
      <c r="AYJ53" s="113"/>
      <c r="AYK53" s="113"/>
      <c r="AYL53" s="113"/>
      <c r="AYM53" s="113"/>
      <c r="AYN53" s="113"/>
      <c r="AYO53" s="113"/>
      <c r="AYP53" s="113"/>
      <c r="AYQ53" s="113"/>
      <c r="AYR53" s="113"/>
      <c r="AYS53" s="113"/>
      <c r="AYT53" s="113"/>
      <c r="AYU53" s="113"/>
      <c r="AYV53" s="113"/>
      <c r="AYW53" s="113"/>
      <c r="AYX53" s="113"/>
      <c r="AYY53" s="113"/>
      <c r="AYZ53" s="113"/>
      <c r="AZA53" s="113"/>
      <c r="AZB53" s="113"/>
      <c r="AZC53" s="113"/>
      <c r="AZD53" s="113"/>
      <c r="AZE53" s="113"/>
      <c r="AZF53" s="113"/>
      <c r="AZG53" s="113"/>
      <c r="AZH53" s="113"/>
      <c r="AZI53" s="113"/>
      <c r="AZJ53" s="113"/>
      <c r="AZK53" s="113"/>
      <c r="AZL53" s="113"/>
      <c r="AZM53" s="113"/>
      <c r="AZN53" s="113"/>
      <c r="AZO53" s="113"/>
      <c r="AZP53" s="113"/>
      <c r="AZQ53" s="113"/>
      <c r="AZR53" s="113"/>
      <c r="AZS53" s="113"/>
      <c r="AZT53" s="113"/>
      <c r="AZU53" s="113"/>
      <c r="AZV53" s="113"/>
      <c r="AZW53" s="113"/>
      <c r="AZX53" s="113"/>
      <c r="AZY53" s="113"/>
      <c r="AZZ53" s="113"/>
      <c r="BAA53" s="113"/>
      <c r="BAB53" s="113"/>
      <c r="BAC53" s="113"/>
      <c r="BAD53" s="113"/>
      <c r="BAE53" s="113"/>
      <c r="BAF53" s="113"/>
      <c r="BAG53" s="113"/>
      <c r="BAH53" s="113"/>
      <c r="BAI53" s="113"/>
      <c r="BAJ53" s="113"/>
      <c r="BAK53" s="113"/>
      <c r="BAL53" s="113"/>
      <c r="BAM53" s="113"/>
      <c r="BAN53" s="113"/>
      <c r="BAO53" s="113"/>
      <c r="BAP53" s="113"/>
      <c r="BAQ53" s="113"/>
      <c r="BAR53" s="113"/>
      <c r="BAS53" s="113"/>
      <c r="BAT53" s="113"/>
      <c r="BAU53" s="113"/>
      <c r="BAV53" s="113"/>
      <c r="BAW53" s="113"/>
      <c r="BAX53" s="113"/>
      <c r="BAY53" s="113"/>
      <c r="BAZ53" s="113"/>
      <c r="BBA53" s="113"/>
      <c r="BBB53" s="113"/>
      <c r="BBC53" s="113"/>
      <c r="BBD53" s="113"/>
      <c r="BBE53" s="113"/>
      <c r="BBF53" s="113"/>
      <c r="BBG53" s="113"/>
      <c r="BBH53" s="113"/>
      <c r="BBI53" s="113"/>
      <c r="BBJ53" s="113"/>
      <c r="BBK53" s="113"/>
      <c r="BBL53" s="113"/>
      <c r="BBM53" s="113"/>
      <c r="BBN53" s="113"/>
      <c r="BBO53" s="113"/>
      <c r="BBP53" s="113"/>
      <c r="BBQ53" s="113"/>
      <c r="BBR53" s="113"/>
      <c r="BBS53" s="113"/>
      <c r="BBT53" s="113"/>
      <c r="BBU53" s="113"/>
      <c r="BBV53" s="113"/>
      <c r="BBW53" s="113"/>
      <c r="BBX53" s="113"/>
      <c r="BBY53" s="113"/>
      <c r="BBZ53" s="113"/>
      <c r="BCA53" s="113"/>
      <c r="BCB53" s="113"/>
      <c r="BCC53" s="113"/>
      <c r="BCD53" s="113"/>
      <c r="BCE53" s="113"/>
      <c r="BCF53" s="113"/>
      <c r="BCG53" s="113"/>
      <c r="BCH53" s="113"/>
      <c r="BCI53" s="113"/>
      <c r="BCJ53" s="113"/>
      <c r="BCK53" s="113"/>
      <c r="BCL53" s="113"/>
      <c r="BCM53" s="113"/>
      <c r="BCN53" s="113"/>
      <c r="BCO53" s="113"/>
      <c r="BCP53" s="113"/>
      <c r="BCQ53" s="113"/>
      <c r="BCR53" s="113"/>
      <c r="BCS53" s="113"/>
      <c r="BCT53" s="113"/>
      <c r="BCU53" s="113"/>
      <c r="BCV53" s="113"/>
      <c r="BCW53" s="113"/>
      <c r="BCX53" s="113"/>
      <c r="BCY53" s="113"/>
      <c r="BCZ53" s="113"/>
      <c r="BDA53" s="113"/>
      <c r="BDB53" s="113"/>
      <c r="BDC53" s="113"/>
      <c r="BDD53" s="113"/>
      <c r="BDE53" s="113"/>
      <c r="BDF53" s="113"/>
      <c r="BDG53" s="113"/>
      <c r="BDH53" s="113"/>
      <c r="BDI53" s="113"/>
      <c r="BDJ53" s="113"/>
      <c r="BDK53" s="113"/>
      <c r="BDL53" s="113"/>
      <c r="BDM53" s="113"/>
      <c r="BDN53" s="113"/>
      <c r="BDO53" s="113"/>
      <c r="BDP53" s="113"/>
      <c r="BDQ53" s="113"/>
      <c r="BDR53" s="113"/>
      <c r="BDS53" s="113"/>
      <c r="BDT53" s="113"/>
      <c r="BDU53" s="113"/>
      <c r="BDV53" s="113"/>
      <c r="BDW53" s="113"/>
      <c r="BDX53" s="113"/>
      <c r="BDY53" s="113"/>
      <c r="BDZ53" s="113"/>
      <c r="BEA53" s="113"/>
      <c r="BEB53" s="113"/>
      <c r="BEC53" s="113"/>
      <c r="BED53" s="113"/>
      <c r="BEE53" s="113"/>
      <c r="BEF53" s="113"/>
      <c r="BEG53" s="113"/>
      <c r="BEH53" s="113"/>
      <c r="BEI53" s="113"/>
      <c r="BEJ53" s="113"/>
      <c r="BEK53" s="113"/>
      <c r="BEL53" s="113"/>
      <c r="BEM53" s="113"/>
      <c r="BEN53" s="113"/>
      <c r="BEO53" s="113"/>
      <c r="BEP53" s="113"/>
      <c r="BEQ53" s="113"/>
      <c r="BER53" s="113"/>
      <c r="BES53" s="113"/>
      <c r="BET53" s="113"/>
      <c r="BEU53" s="113"/>
      <c r="BEV53" s="113"/>
      <c r="BEW53" s="113"/>
      <c r="BEX53" s="113"/>
      <c r="BEY53" s="113"/>
      <c r="BEZ53" s="113"/>
      <c r="BFA53" s="113"/>
      <c r="BFB53" s="113"/>
      <c r="BFC53" s="113"/>
      <c r="BFD53" s="113"/>
      <c r="BFE53" s="113"/>
      <c r="BFF53" s="113"/>
      <c r="BFG53" s="113"/>
      <c r="BFH53" s="113"/>
      <c r="BFI53" s="113"/>
      <c r="BFJ53" s="113"/>
      <c r="BFK53" s="113"/>
      <c r="BFL53" s="113"/>
      <c r="BFM53" s="113"/>
      <c r="BFN53" s="113"/>
      <c r="BFO53" s="113"/>
      <c r="BFP53" s="113"/>
      <c r="BFQ53" s="113"/>
      <c r="BFR53" s="113"/>
      <c r="BFS53" s="113"/>
      <c r="BFT53" s="113"/>
      <c r="BFU53" s="113"/>
      <c r="BFV53" s="113"/>
      <c r="BFW53" s="113"/>
      <c r="BFX53" s="113"/>
      <c r="BFY53" s="113"/>
      <c r="BFZ53" s="113"/>
      <c r="BGA53" s="113"/>
      <c r="BGB53" s="113"/>
      <c r="BGC53" s="113"/>
      <c r="BGD53" s="113"/>
      <c r="BGE53" s="113"/>
      <c r="BGF53" s="113"/>
      <c r="BGG53" s="113"/>
      <c r="BGH53" s="113"/>
      <c r="BGI53" s="113"/>
      <c r="BGJ53" s="113"/>
      <c r="BGK53" s="113"/>
      <c r="BGL53" s="113"/>
      <c r="BGM53" s="113"/>
      <c r="BGN53" s="113"/>
      <c r="BGO53" s="113"/>
      <c r="BGP53" s="113"/>
      <c r="BGQ53" s="113"/>
      <c r="BGR53" s="113"/>
      <c r="BGS53" s="113"/>
      <c r="BGT53" s="113"/>
      <c r="BGU53" s="113"/>
      <c r="BGV53" s="113"/>
      <c r="BGW53" s="113"/>
      <c r="BGX53" s="113"/>
      <c r="BGY53" s="113"/>
      <c r="BGZ53" s="113"/>
      <c r="BHA53" s="113"/>
      <c r="BHB53" s="113"/>
      <c r="BHC53" s="113"/>
      <c r="BHD53" s="113"/>
      <c r="BHE53" s="113"/>
      <c r="BHF53" s="113"/>
      <c r="BHG53" s="113"/>
      <c r="BHH53" s="113"/>
      <c r="BHI53" s="113"/>
      <c r="BHJ53" s="113"/>
      <c r="BHK53" s="113"/>
      <c r="BHL53" s="113"/>
      <c r="BHM53" s="113"/>
      <c r="BHN53" s="113"/>
      <c r="BHO53" s="113"/>
      <c r="BHP53" s="113"/>
      <c r="BHQ53" s="113"/>
      <c r="BHR53" s="113"/>
      <c r="BHS53" s="113"/>
      <c r="BHT53" s="113"/>
      <c r="BHU53" s="113"/>
      <c r="BHV53" s="113"/>
      <c r="BHW53" s="113"/>
      <c r="BHX53" s="113"/>
      <c r="BHY53" s="113"/>
      <c r="BHZ53" s="113"/>
      <c r="BIA53" s="113"/>
      <c r="BIB53" s="113"/>
      <c r="BIC53" s="113"/>
      <c r="BID53" s="113"/>
      <c r="BIE53" s="113"/>
      <c r="BIF53" s="113"/>
      <c r="BIG53" s="113"/>
      <c r="BIH53" s="113"/>
      <c r="BII53" s="113"/>
      <c r="BIJ53" s="113"/>
      <c r="BIK53" s="113"/>
      <c r="BIL53" s="113"/>
      <c r="BIM53" s="113"/>
      <c r="BIN53" s="113"/>
      <c r="BIO53" s="113"/>
      <c r="BIP53" s="113"/>
      <c r="BIQ53" s="113"/>
      <c r="BIR53" s="113"/>
      <c r="BIS53" s="113"/>
      <c r="BIT53" s="113"/>
      <c r="BIU53" s="113"/>
      <c r="BIV53" s="113"/>
      <c r="BIW53" s="113"/>
      <c r="BIX53" s="113"/>
      <c r="BIY53" s="113"/>
      <c r="BIZ53" s="113"/>
      <c r="BJA53" s="113"/>
      <c r="BJB53" s="113"/>
      <c r="BJC53" s="113"/>
      <c r="BJD53" s="113"/>
      <c r="BJE53" s="113"/>
      <c r="BJF53" s="113"/>
      <c r="BJG53" s="113"/>
      <c r="BJH53" s="113"/>
      <c r="BJI53" s="113"/>
      <c r="BJJ53" s="113"/>
      <c r="BJK53" s="113"/>
      <c r="BJL53" s="113"/>
      <c r="BJM53" s="113"/>
      <c r="BJN53" s="113"/>
      <c r="BJO53" s="113"/>
      <c r="BJP53" s="113"/>
      <c r="BJQ53" s="113"/>
      <c r="BJR53" s="113"/>
      <c r="BJS53" s="113"/>
      <c r="BJT53" s="113"/>
      <c r="BJU53" s="113"/>
      <c r="BJV53" s="113"/>
      <c r="BJW53" s="113"/>
      <c r="BJX53" s="113"/>
      <c r="BJY53" s="113"/>
      <c r="BJZ53" s="113"/>
      <c r="BKA53" s="113"/>
      <c r="BKB53" s="113"/>
      <c r="BKC53" s="113"/>
      <c r="BKD53" s="113"/>
      <c r="BKE53" s="113"/>
      <c r="BKF53" s="113"/>
      <c r="BKG53" s="113"/>
      <c r="BKH53" s="113"/>
      <c r="BKI53" s="113"/>
      <c r="BKJ53" s="113"/>
      <c r="BKK53" s="113"/>
      <c r="BKL53" s="113"/>
      <c r="BKM53" s="113"/>
      <c r="BKN53" s="113"/>
      <c r="BKO53" s="113"/>
      <c r="BKP53" s="113"/>
      <c r="BKQ53" s="113"/>
      <c r="BKR53" s="113"/>
      <c r="BKS53" s="113"/>
      <c r="BKT53" s="113"/>
      <c r="BKU53" s="113"/>
      <c r="BKV53" s="113"/>
      <c r="BKW53" s="113"/>
      <c r="BKX53" s="113"/>
      <c r="BKY53" s="113"/>
      <c r="BKZ53" s="113"/>
      <c r="BLA53" s="113"/>
      <c r="BLB53" s="113"/>
      <c r="BLC53" s="113"/>
      <c r="BLD53" s="113"/>
      <c r="BLE53" s="113"/>
      <c r="BLF53" s="113"/>
      <c r="BLG53" s="113"/>
      <c r="BLH53" s="113"/>
      <c r="BLI53" s="113"/>
      <c r="BLJ53" s="113"/>
      <c r="BLK53" s="113"/>
      <c r="BLL53" s="113"/>
      <c r="BLM53" s="113"/>
      <c r="BLN53" s="113"/>
      <c r="BLO53" s="113"/>
    </row>
    <row r="54" spans="1:1680" s="128" customFormat="1">
      <c r="A54" s="128" t="s">
        <v>527</v>
      </c>
      <c r="C54" s="129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  <c r="IW54" s="130"/>
      <c r="IX54" s="130"/>
      <c r="IY54" s="130"/>
      <c r="IZ54" s="130"/>
      <c r="JA54" s="130"/>
      <c r="JB54" s="130"/>
      <c r="JC54" s="130"/>
      <c r="JD54" s="130"/>
      <c r="JE54" s="130"/>
      <c r="JF54" s="130"/>
      <c r="JG54" s="130"/>
      <c r="JH54" s="130"/>
      <c r="JI54" s="130"/>
      <c r="JJ54" s="130"/>
      <c r="JK54" s="130"/>
      <c r="JL54" s="130"/>
      <c r="JM54" s="130"/>
      <c r="JN54" s="130"/>
      <c r="JO54" s="130"/>
      <c r="JP54" s="130"/>
      <c r="JQ54" s="130"/>
      <c r="JR54" s="130"/>
      <c r="JS54" s="130"/>
      <c r="JT54" s="130"/>
      <c r="JU54" s="130"/>
      <c r="JV54" s="130"/>
      <c r="JW54" s="130"/>
      <c r="JX54" s="130"/>
      <c r="JY54" s="130"/>
      <c r="JZ54" s="130"/>
      <c r="KA54" s="130"/>
      <c r="KB54" s="130"/>
      <c r="KC54" s="130"/>
      <c r="KD54" s="130"/>
      <c r="KE54" s="130"/>
      <c r="KF54" s="130"/>
      <c r="KG54" s="130"/>
      <c r="KH54" s="130"/>
      <c r="KI54" s="130"/>
      <c r="KJ54" s="130"/>
      <c r="KK54" s="130"/>
      <c r="KL54" s="130"/>
      <c r="KM54" s="130"/>
      <c r="KN54" s="130"/>
      <c r="KO54" s="130"/>
      <c r="KP54" s="130"/>
      <c r="KQ54" s="130"/>
      <c r="KR54" s="130"/>
      <c r="KS54" s="130"/>
      <c r="KT54" s="130"/>
      <c r="KU54" s="130"/>
      <c r="KV54" s="130"/>
      <c r="KW54" s="130"/>
      <c r="KX54" s="130"/>
      <c r="KY54" s="130"/>
      <c r="KZ54" s="130"/>
      <c r="LA54" s="130"/>
      <c r="LB54" s="130"/>
      <c r="LC54" s="130"/>
      <c r="LD54" s="130"/>
      <c r="LE54" s="130"/>
      <c r="LF54" s="130"/>
      <c r="LG54" s="130"/>
      <c r="LH54" s="130"/>
      <c r="LI54" s="130"/>
      <c r="LJ54" s="130"/>
      <c r="LK54" s="130"/>
      <c r="LL54" s="130"/>
      <c r="LM54" s="130"/>
      <c r="LN54" s="130"/>
      <c r="LO54" s="130"/>
      <c r="LP54" s="130"/>
      <c r="LQ54" s="130"/>
      <c r="LR54" s="130"/>
      <c r="LS54" s="130"/>
      <c r="LT54" s="130"/>
      <c r="LU54" s="130"/>
      <c r="LV54" s="130"/>
      <c r="LW54" s="130"/>
      <c r="LX54" s="130"/>
      <c r="LY54" s="130"/>
      <c r="LZ54" s="130"/>
      <c r="MA54" s="130"/>
      <c r="MB54" s="130"/>
      <c r="MC54" s="130"/>
      <c r="MD54" s="130"/>
      <c r="ME54" s="130"/>
      <c r="MF54" s="130"/>
      <c r="MG54" s="130"/>
      <c r="MH54" s="130"/>
      <c r="MI54" s="130"/>
      <c r="MJ54" s="130"/>
      <c r="MK54" s="130"/>
      <c r="ML54" s="130"/>
      <c r="MM54" s="130"/>
      <c r="MN54" s="130"/>
      <c r="MO54" s="130"/>
      <c r="MP54" s="130"/>
      <c r="MQ54" s="130"/>
      <c r="MR54" s="130"/>
      <c r="MS54" s="130"/>
      <c r="MT54" s="130"/>
      <c r="MU54" s="130"/>
      <c r="MV54" s="130"/>
      <c r="MW54" s="130"/>
      <c r="MX54" s="130"/>
      <c r="MY54" s="130"/>
      <c r="MZ54" s="130"/>
      <c r="NA54" s="130"/>
      <c r="NB54" s="130"/>
      <c r="NC54" s="130"/>
      <c r="ND54" s="130"/>
      <c r="NE54" s="130"/>
      <c r="NF54" s="130"/>
      <c r="NG54" s="130"/>
      <c r="NH54" s="130"/>
      <c r="NI54" s="130"/>
      <c r="NJ54" s="130"/>
      <c r="NK54" s="130"/>
      <c r="NL54" s="130"/>
      <c r="NM54" s="130"/>
      <c r="NN54" s="130"/>
      <c r="NO54" s="130"/>
      <c r="NP54" s="130"/>
      <c r="NQ54" s="130"/>
      <c r="NR54" s="130"/>
      <c r="NS54" s="130"/>
      <c r="NT54" s="130"/>
      <c r="NU54" s="130"/>
      <c r="NV54" s="130"/>
      <c r="NW54" s="130"/>
      <c r="NX54" s="130"/>
      <c r="NY54" s="130"/>
      <c r="NZ54" s="130"/>
      <c r="OA54" s="130"/>
      <c r="OB54" s="130"/>
      <c r="OC54" s="130"/>
      <c r="OD54" s="130"/>
      <c r="OE54" s="130"/>
      <c r="OF54" s="130"/>
      <c r="OG54" s="130"/>
      <c r="OH54" s="130"/>
      <c r="OI54" s="130"/>
      <c r="OJ54" s="130"/>
      <c r="OK54" s="130"/>
      <c r="OL54" s="130"/>
      <c r="OM54" s="130"/>
      <c r="ON54" s="130"/>
      <c r="OO54" s="130"/>
      <c r="OP54" s="130"/>
      <c r="OQ54" s="130"/>
      <c r="OR54" s="130"/>
      <c r="OS54" s="130"/>
      <c r="OT54" s="130"/>
      <c r="OU54" s="130"/>
      <c r="OV54" s="130"/>
      <c r="OW54" s="130"/>
      <c r="OX54" s="130"/>
      <c r="OY54" s="130"/>
      <c r="OZ54" s="130"/>
      <c r="PA54" s="130"/>
      <c r="PB54" s="130"/>
      <c r="PC54" s="130"/>
      <c r="PD54" s="130"/>
      <c r="PE54" s="130"/>
      <c r="PF54" s="130"/>
      <c r="PG54" s="130"/>
      <c r="PH54" s="130"/>
      <c r="PI54" s="130"/>
      <c r="PJ54" s="130"/>
      <c r="PK54" s="130"/>
      <c r="PL54" s="130"/>
      <c r="PM54" s="130"/>
      <c r="PN54" s="130"/>
      <c r="PO54" s="130"/>
      <c r="PP54" s="130"/>
      <c r="PQ54" s="130"/>
      <c r="PR54" s="130"/>
      <c r="PS54" s="130"/>
      <c r="PT54" s="130"/>
      <c r="PU54" s="130"/>
      <c r="PV54" s="130"/>
      <c r="PW54" s="130"/>
      <c r="PX54" s="130"/>
      <c r="PY54" s="130"/>
      <c r="PZ54" s="130"/>
      <c r="QA54" s="130"/>
      <c r="QB54" s="130"/>
      <c r="QC54" s="130"/>
      <c r="QD54" s="130"/>
      <c r="QE54" s="130"/>
      <c r="QF54" s="130"/>
      <c r="QG54" s="130"/>
      <c r="QH54" s="130"/>
      <c r="QI54" s="130"/>
      <c r="QJ54" s="130"/>
      <c r="QK54" s="130"/>
      <c r="QL54" s="130"/>
      <c r="QM54" s="130"/>
      <c r="QN54" s="130"/>
      <c r="QO54" s="130"/>
      <c r="QP54" s="130"/>
      <c r="QQ54" s="130"/>
      <c r="QR54" s="130"/>
      <c r="QS54" s="130"/>
      <c r="QT54" s="130"/>
      <c r="QU54" s="130"/>
      <c r="QV54" s="130"/>
      <c r="QW54" s="130"/>
      <c r="QX54" s="130"/>
      <c r="QY54" s="130"/>
      <c r="QZ54" s="130"/>
      <c r="RA54" s="130"/>
      <c r="RB54" s="130"/>
      <c r="RC54" s="130"/>
      <c r="RD54" s="130"/>
      <c r="RE54" s="130"/>
      <c r="RF54" s="130"/>
      <c r="RG54" s="130"/>
      <c r="RH54" s="130"/>
      <c r="RI54" s="130"/>
      <c r="RJ54" s="130"/>
      <c r="RK54" s="130"/>
      <c r="RL54" s="130"/>
      <c r="RM54" s="130"/>
      <c r="RN54" s="130"/>
      <c r="RO54" s="130"/>
      <c r="RP54" s="130"/>
      <c r="RQ54" s="130"/>
      <c r="RR54" s="130"/>
      <c r="RS54" s="130"/>
      <c r="RT54" s="130"/>
      <c r="RU54" s="130"/>
      <c r="RV54" s="130"/>
      <c r="RW54" s="130"/>
      <c r="RX54" s="130"/>
      <c r="RY54" s="130"/>
      <c r="RZ54" s="130"/>
      <c r="SA54" s="130"/>
      <c r="SB54" s="130"/>
      <c r="SC54" s="130"/>
      <c r="SD54" s="130"/>
      <c r="SE54" s="130"/>
      <c r="SF54" s="130"/>
      <c r="SG54" s="130"/>
      <c r="SH54" s="130"/>
      <c r="SI54" s="130"/>
      <c r="SJ54" s="130"/>
      <c r="SK54" s="130"/>
      <c r="SL54" s="130"/>
      <c r="SM54" s="130"/>
      <c r="SN54" s="130"/>
      <c r="SO54" s="130"/>
      <c r="SP54" s="130"/>
      <c r="SQ54" s="130"/>
      <c r="SR54" s="130"/>
      <c r="SS54" s="130"/>
      <c r="ST54" s="130"/>
      <c r="SU54" s="130"/>
      <c r="SV54" s="130"/>
      <c r="SW54" s="130"/>
      <c r="SX54" s="130"/>
      <c r="SY54" s="130"/>
      <c r="SZ54" s="130"/>
      <c r="TA54" s="130"/>
      <c r="TB54" s="130"/>
      <c r="TC54" s="130"/>
      <c r="TD54" s="130"/>
      <c r="TE54" s="130"/>
      <c r="TF54" s="130"/>
      <c r="TG54" s="130"/>
      <c r="TH54" s="130"/>
      <c r="TI54" s="130"/>
      <c r="TJ54" s="130"/>
      <c r="TK54" s="130"/>
      <c r="TL54" s="130"/>
      <c r="TM54" s="130"/>
      <c r="TN54" s="130"/>
      <c r="TO54" s="130"/>
      <c r="TP54" s="130"/>
      <c r="TQ54" s="130"/>
      <c r="TR54" s="130"/>
      <c r="TS54" s="130"/>
      <c r="TT54" s="130"/>
      <c r="TU54" s="130"/>
      <c r="TV54" s="130"/>
      <c r="TW54" s="130"/>
      <c r="TX54" s="130"/>
      <c r="TY54" s="130"/>
      <c r="TZ54" s="130"/>
      <c r="UA54" s="130"/>
      <c r="UB54" s="130"/>
      <c r="UC54" s="130"/>
      <c r="UD54" s="130"/>
      <c r="UE54" s="130"/>
      <c r="UF54" s="130"/>
      <c r="UG54" s="130"/>
      <c r="UH54" s="130"/>
      <c r="UI54" s="130"/>
      <c r="UJ54" s="130"/>
      <c r="UK54" s="130"/>
      <c r="UL54" s="130"/>
      <c r="UM54" s="130"/>
      <c r="UN54" s="130"/>
      <c r="UO54" s="130"/>
      <c r="UP54" s="130"/>
      <c r="UQ54" s="130"/>
      <c r="UR54" s="130"/>
      <c r="US54" s="130"/>
      <c r="UT54" s="130"/>
      <c r="UU54" s="130"/>
      <c r="UV54" s="130"/>
      <c r="UW54" s="130"/>
      <c r="UX54" s="130"/>
      <c r="UY54" s="130"/>
      <c r="UZ54" s="130"/>
      <c r="VA54" s="130"/>
      <c r="VB54" s="130"/>
      <c r="VC54" s="130"/>
      <c r="VD54" s="130"/>
      <c r="VE54" s="130"/>
      <c r="VF54" s="130"/>
      <c r="VG54" s="130"/>
      <c r="VH54" s="130"/>
      <c r="VI54" s="130"/>
      <c r="VJ54" s="130"/>
      <c r="VK54" s="130"/>
      <c r="VL54" s="130"/>
      <c r="VM54" s="130"/>
      <c r="VN54" s="130"/>
      <c r="VO54" s="130"/>
      <c r="VP54" s="130"/>
      <c r="VQ54" s="130"/>
      <c r="VR54" s="130"/>
      <c r="VS54" s="130"/>
      <c r="VT54" s="130"/>
      <c r="VU54" s="130"/>
      <c r="VV54" s="130"/>
      <c r="VW54" s="130"/>
      <c r="VX54" s="130"/>
      <c r="VY54" s="130"/>
      <c r="VZ54" s="130"/>
      <c r="WA54" s="130"/>
      <c r="WB54" s="130"/>
      <c r="WC54" s="130"/>
      <c r="WD54" s="130"/>
      <c r="WE54" s="130"/>
      <c r="WF54" s="130"/>
      <c r="WG54" s="130"/>
      <c r="WH54" s="130"/>
      <c r="WI54" s="130"/>
      <c r="WJ54" s="130"/>
      <c r="WK54" s="130"/>
      <c r="WL54" s="130"/>
      <c r="WM54" s="130"/>
      <c r="WN54" s="130"/>
      <c r="WO54" s="130"/>
      <c r="WP54" s="130"/>
      <c r="WQ54" s="130"/>
      <c r="WR54" s="130"/>
      <c r="WS54" s="130"/>
      <c r="WT54" s="130"/>
      <c r="WU54" s="130"/>
      <c r="WV54" s="130"/>
      <c r="WW54" s="130"/>
      <c r="WX54" s="130"/>
      <c r="WY54" s="130"/>
      <c r="WZ54" s="130"/>
      <c r="XA54" s="130"/>
      <c r="XB54" s="130"/>
      <c r="XC54" s="130"/>
      <c r="XD54" s="130"/>
      <c r="XE54" s="130"/>
      <c r="XF54" s="130"/>
      <c r="XG54" s="130"/>
      <c r="XH54" s="130"/>
      <c r="XI54" s="130"/>
      <c r="XJ54" s="130"/>
      <c r="XK54" s="130"/>
      <c r="XL54" s="130"/>
      <c r="XM54" s="130"/>
      <c r="XN54" s="130"/>
      <c r="XO54" s="130"/>
      <c r="XP54" s="130"/>
      <c r="XQ54" s="130"/>
      <c r="XR54" s="130"/>
      <c r="XS54" s="130"/>
      <c r="XT54" s="130"/>
      <c r="XU54" s="130"/>
      <c r="XV54" s="130"/>
      <c r="XW54" s="130"/>
      <c r="XX54" s="130"/>
      <c r="XY54" s="130"/>
      <c r="XZ54" s="130"/>
      <c r="YA54" s="130"/>
      <c r="YB54" s="130"/>
      <c r="YC54" s="130"/>
      <c r="YD54" s="130"/>
      <c r="YE54" s="130"/>
      <c r="YF54" s="130"/>
      <c r="YG54" s="130"/>
      <c r="YH54" s="130"/>
      <c r="YI54" s="130"/>
      <c r="YJ54" s="130"/>
      <c r="YK54" s="130"/>
      <c r="YL54" s="130"/>
      <c r="YM54" s="130"/>
      <c r="YN54" s="130"/>
      <c r="YO54" s="130"/>
      <c r="YP54" s="130"/>
      <c r="YQ54" s="130"/>
      <c r="YR54" s="130"/>
      <c r="YS54" s="130"/>
      <c r="YT54" s="130"/>
      <c r="YU54" s="130"/>
      <c r="YV54" s="130"/>
      <c r="YW54" s="130"/>
      <c r="YX54" s="130"/>
      <c r="YY54" s="130"/>
      <c r="YZ54" s="130"/>
      <c r="ZA54" s="130"/>
      <c r="ZB54" s="130"/>
      <c r="ZC54" s="130"/>
      <c r="ZD54" s="130"/>
      <c r="ZE54" s="130"/>
      <c r="ZF54" s="130"/>
      <c r="ZG54" s="130"/>
      <c r="ZH54" s="130"/>
      <c r="ZI54" s="130"/>
      <c r="ZJ54" s="130"/>
      <c r="ZK54" s="130"/>
      <c r="ZL54" s="130"/>
      <c r="ZM54" s="130"/>
      <c r="ZN54" s="130"/>
      <c r="ZO54" s="130"/>
      <c r="ZP54" s="130"/>
      <c r="ZQ54" s="130"/>
      <c r="ZR54" s="130"/>
      <c r="ZS54" s="130"/>
      <c r="ZT54" s="130"/>
      <c r="ZU54" s="130"/>
      <c r="ZV54" s="130"/>
      <c r="ZW54" s="130"/>
      <c r="ZX54" s="130"/>
      <c r="ZY54" s="130"/>
      <c r="ZZ54" s="130"/>
      <c r="AAA54" s="130"/>
      <c r="AAB54" s="130"/>
      <c r="AAC54" s="130"/>
      <c r="AAD54" s="130"/>
      <c r="AAE54" s="130"/>
      <c r="AAF54" s="130"/>
      <c r="AAG54" s="130"/>
      <c r="AAH54" s="130"/>
      <c r="AAI54" s="130"/>
      <c r="AAJ54" s="130"/>
      <c r="AAK54" s="130"/>
      <c r="AAL54" s="130"/>
      <c r="AAM54" s="130"/>
      <c r="AAN54" s="130"/>
      <c r="AAO54" s="130"/>
      <c r="AAP54" s="130"/>
      <c r="AAQ54" s="130"/>
      <c r="AAR54" s="130"/>
      <c r="AAS54" s="130"/>
      <c r="AAT54" s="130"/>
      <c r="AAU54" s="130"/>
      <c r="AAV54" s="130"/>
      <c r="AAW54" s="130"/>
      <c r="AAX54" s="130"/>
      <c r="AAY54" s="130"/>
      <c r="AAZ54" s="130"/>
      <c r="ABA54" s="130"/>
      <c r="ABB54" s="130"/>
      <c r="ABC54" s="130"/>
      <c r="ABD54" s="130"/>
      <c r="ABE54" s="130"/>
      <c r="ABF54" s="130"/>
      <c r="ABG54" s="130"/>
      <c r="ABH54" s="130"/>
      <c r="ABI54" s="130"/>
      <c r="ABJ54" s="130"/>
      <c r="ABK54" s="130"/>
      <c r="ABL54" s="130"/>
      <c r="ABM54" s="130"/>
      <c r="ABN54" s="130"/>
      <c r="ABO54" s="130"/>
      <c r="ABP54" s="130"/>
      <c r="ABQ54" s="130"/>
      <c r="ABR54" s="130"/>
      <c r="ABS54" s="130"/>
      <c r="ABT54" s="130"/>
      <c r="ABU54" s="130"/>
      <c r="ABV54" s="130"/>
      <c r="ABW54" s="130"/>
      <c r="ABX54" s="130"/>
      <c r="ABY54" s="130"/>
      <c r="ABZ54" s="130"/>
      <c r="ACA54" s="130"/>
      <c r="ACB54" s="130"/>
      <c r="ACC54" s="130"/>
      <c r="ACD54" s="130"/>
      <c r="ACE54" s="130"/>
      <c r="ACF54" s="130"/>
      <c r="ACG54" s="130"/>
      <c r="ACH54" s="130"/>
      <c r="ACI54" s="130"/>
      <c r="ACJ54" s="130"/>
      <c r="ACK54" s="130"/>
      <c r="ACL54" s="130"/>
      <c r="ACM54" s="130"/>
      <c r="ACN54" s="130"/>
      <c r="ACO54" s="130"/>
      <c r="ACP54" s="130"/>
      <c r="ACQ54" s="130"/>
      <c r="ACR54" s="130"/>
      <c r="ACS54" s="130"/>
      <c r="ACT54" s="130"/>
      <c r="ACU54" s="130"/>
      <c r="ACV54" s="130"/>
      <c r="ACW54" s="130"/>
      <c r="ACX54" s="130"/>
      <c r="ACY54" s="130"/>
      <c r="ACZ54" s="130"/>
      <c r="ADA54" s="130"/>
      <c r="ADB54" s="130"/>
      <c r="ADC54" s="130"/>
      <c r="ADD54" s="130"/>
      <c r="ADE54" s="130"/>
      <c r="ADF54" s="130"/>
      <c r="ADG54" s="130"/>
      <c r="ADH54" s="130"/>
      <c r="ADI54" s="130"/>
      <c r="ADJ54" s="130"/>
      <c r="ADK54" s="130"/>
      <c r="ADL54" s="130"/>
      <c r="ADM54" s="130"/>
      <c r="ADN54" s="130"/>
      <c r="ADO54" s="130"/>
      <c r="ADP54" s="130"/>
      <c r="ADQ54" s="130"/>
      <c r="ADR54" s="130"/>
      <c r="ADS54" s="130"/>
      <c r="ADT54" s="130"/>
      <c r="ADU54" s="130"/>
      <c r="ADV54" s="130"/>
      <c r="ADW54" s="130"/>
      <c r="ADX54" s="130"/>
      <c r="ADY54" s="130"/>
      <c r="ADZ54" s="130"/>
      <c r="AEA54" s="130"/>
      <c r="AEB54" s="130"/>
      <c r="AEC54" s="130"/>
      <c r="AED54" s="130"/>
      <c r="AEE54" s="130"/>
      <c r="AEF54" s="130"/>
      <c r="AEG54" s="130"/>
      <c r="AEH54" s="130"/>
      <c r="AEI54" s="130"/>
      <c r="AEJ54" s="130"/>
      <c r="AEK54" s="130"/>
      <c r="AEL54" s="130"/>
      <c r="AEM54" s="130"/>
      <c r="AEN54" s="130"/>
      <c r="AEO54" s="130"/>
      <c r="AEP54" s="130"/>
      <c r="AEQ54" s="130"/>
      <c r="AER54" s="130"/>
      <c r="AES54" s="130"/>
      <c r="AET54" s="130"/>
      <c r="AEU54" s="130"/>
      <c r="AEV54" s="130"/>
      <c r="AEW54" s="130"/>
      <c r="AEX54" s="130"/>
      <c r="AEY54" s="130"/>
      <c r="AEZ54" s="130"/>
      <c r="AFA54" s="130"/>
      <c r="AFB54" s="130"/>
      <c r="AFC54" s="130"/>
      <c r="AFD54" s="130"/>
      <c r="AFE54" s="130"/>
      <c r="AFF54" s="130"/>
      <c r="AFG54" s="130"/>
      <c r="AFH54" s="130"/>
      <c r="AFI54" s="130"/>
      <c r="AFJ54" s="130"/>
      <c r="AFK54" s="130"/>
      <c r="AFL54" s="130"/>
      <c r="AFM54" s="130"/>
      <c r="AFN54" s="130"/>
      <c r="AFO54" s="130"/>
      <c r="AFP54" s="130"/>
      <c r="AFQ54" s="130"/>
      <c r="AFR54" s="130"/>
      <c r="AFS54" s="130"/>
      <c r="AFT54" s="130"/>
      <c r="AFU54" s="130"/>
      <c r="AFV54" s="130"/>
      <c r="AFW54" s="130"/>
      <c r="AFX54" s="130"/>
      <c r="AFY54" s="130"/>
      <c r="AFZ54" s="130"/>
      <c r="AGA54" s="130"/>
      <c r="AGB54" s="130"/>
      <c r="AGC54" s="130"/>
      <c r="AGD54" s="130"/>
      <c r="AGE54" s="130"/>
      <c r="AGF54" s="130"/>
      <c r="AGG54" s="130"/>
      <c r="AGH54" s="130"/>
      <c r="AGI54" s="130"/>
      <c r="AGJ54" s="130"/>
      <c r="AGK54" s="130"/>
      <c r="AGL54" s="130"/>
      <c r="AGM54" s="130"/>
      <c r="AGN54" s="130"/>
      <c r="AGO54" s="130"/>
      <c r="AGP54" s="130"/>
      <c r="AGQ54" s="130"/>
      <c r="AGR54" s="130"/>
      <c r="AGS54" s="130"/>
      <c r="AGT54" s="130"/>
      <c r="AGU54" s="130"/>
      <c r="AGV54" s="130"/>
      <c r="AGW54" s="130"/>
      <c r="AGX54" s="130"/>
      <c r="AGY54" s="130"/>
      <c r="AGZ54" s="130"/>
      <c r="AHA54" s="130"/>
      <c r="AHB54" s="130"/>
      <c r="AHC54" s="130"/>
      <c r="AHD54" s="130"/>
      <c r="AHE54" s="130"/>
      <c r="AHF54" s="130"/>
      <c r="AHG54" s="130"/>
      <c r="AHH54" s="130"/>
      <c r="AHI54" s="130"/>
      <c r="AHJ54" s="130"/>
      <c r="AHK54" s="130"/>
      <c r="AHL54" s="130"/>
      <c r="AHM54" s="130"/>
      <c r="AHN54" s="130"/>
      <c r="AHO54" s="130"/>
      <c r="AHP54" s="130"/>
      <c r="AHQ54" s="130"/>
      <c r="AHR54" s="130"/>
      <c r="AHS54" s="130"/>
      <c r="AHT54" s="130"/>
      <c r="AHU54" s="130"/>
      <c r="AHV54" s="130"/>
      <c r="AHW54" s="130"/>
      <c r="AHX54" s="130"/>
      <c r="AHY54" s="130"/>
      <c r="AHZ54" s="130"/>
      <c r="AIA54" s="130"/>
      <c r="AIB54" s="130"/>
      <c r="AIC54" s="130"/>
      <c r="AID54" s="130"/>
      <c r="AIE54" s="130"/>
      <c r="AIF54" s="130"/>
      <c r="AIG54" s="130"/>
      <c r="AIH54" s="130"/>
      <c r="AII54" s="130"/>
      <c r="AIJ54" s="130"/>
      <c r="AIK54" s="130"/>
      <c r="AIL54" s="130"/>
      <c r="AIM54" s="130"/>
      <c r="AIN54" s="130"/>
      <c r="AIO54" s="130"/>
      <c r="AIP54" s="130"/>
      <c r="AIQ54" s="130"/>
      <c r="AIR54" s="130"/>
      <c r="AIS54" s="130"/>
      <c r="AIT54" s="130"/>
      <c r="AIU54" s="130"/>
      <c r="AIV54" s="130"/>
      <c r="AIW54" s="130"/>
      <c r="AIX54" s="130"/>
      <c r="AIY54" s="130"/>
      <c r="AIZ54" s="130"/>
      <c r="AJA54" s="130"/>
      <c r="AJB54" s="130"/>
      <c r="AJC54" s="130"/>
      <c r="AJD54" s="130"/>
      <c r="AJE54" s="130"/>
      <c r="AJF54" s="130"/>
      <c r="AJG54" s="130"/>
      <c r="AJH54" s="130"/>
      <c r="AJI54" s="130"/>
      <c r="AJJ54" s="130"/>
      <c r="AJK54" s="130"/>
      <c r="AJL54" s="130"/>
      <c r="AJM54" s="130"/>
      <c r="AJN54" s="130"/>
      <c r="AJO54" s="130"/>
      <c r="AJP54" s="130"/>
      <c r="AJQ54" s="130"/>
      <c r="AJR54" s="130"/>
      <c r="AJS54" s="130"/>
      <c r="AJT54" s="130"/>
      <c r="AJU54" s="130"/>
      <c r="AJV54" s="130"/>
      <c r="AJW54" s="130"/>
      <c r="AJX54" s="130"/>
      <c r="AJY54" s="130"/>
      <c r="AJZ54" s="130"/>
      <c r="AKA54" s="130"/>
      <c r="AKB54" s="130"/>
      <c r="AKC54" s="130"/>
      <c r="AKD54" s="130"/>
      <c r="AKE54" s="130"/>
      <c r="AKF54" s="130"/>
      <c r="AKG54" s="130"/>
      <c r="AKH54" s="130"/>
      <c r="AKI54" s="130"/>
      <c r="AKJ54" s="130"/>
      <c r="AKK54" s="130"/>
      <c r="AKL54" s="130"/>
      <c r="AKM54" s="130"/>
      <c r="AKN54" s="130"/>
      <c r="AKO54" s="130"/>
      <c r="AKP54" s="130"/>
      <c r="AKQ54" s="130"/>
      <c r="AKR54" s="130"/>
      <c r="AKS54" s="130"/>
      <c r="AKT54" s="130"/>
      <c r="AKU54" s="130"/>
      <c r="AKV54" s="130"/>
      <c r="AKW54" s="130"/>
      <c r="AKX54" s="130"/>
      <c r="AKY54" s="130"/>
      <c r="AKZ54" s="130"/>
      <c r="ALA54" s="130"/>
      <c r="ALB54" s="130"/>
      <c r="ALC54" s="130"/>
      <c r="ALD54" s="130"/>
      <c r="ALE54" s="130"/>
      <c r="ALF54" s="130"/>
      <c r="ALG54" s="130"/>
      <c r="ALH54" s="130"/>
      <c r="ALI54" s="130"/>
      <c r="ALJ54" s="130"/>
      <c r="ALK54" s="130"/>
      <c r="ALL54" s="130"/>
      <c r="ALM54" s="130"/>
      <c r="ALN54" s="130"/>
      <c r="ALO54" s="130"/>
      <c r="ALP54" s="130"/>
      <c r="ALQ54" s="130"/>
      <c r="ALR54" s="130"/>
      <c r="ALS54" s="130"/>
      <c r="ALT54" s="130"/>
      <c r="ALU54" s="130"/>
      <c r="ALV54" s="130"/>
      <c r="ALW54" s="130"/>
      <c r="ALX54" s="130"/>
      <c r="ALY54" s="130"/>
      <c r="ALZ54" s="130"/>
      <c r="AMA54" s="130"/>
      <c r="AMB54" s="130"/>
      <c r="AMC54" s="130"/>
      <c r="AMD54" s="130"/>
      <c r="AME54" s="130"/>
      <c r="AMF54" s="130"/>
      <c r="AMG54" s="130"/>
      <c r="AMH54" s="130"/>
      <c r="AMI54" s="130"/>
      <c r="AMJ54" s="130"/>
      <c r="AMK54" s="130"/>
      <c r="AML54" s="130"/>
      <c r="AMM54" s="130"/>
      <c r="AMN54" s="130"/>
      <c r="AMO54" s="130"/>
      <c r="AMP54" s="130"/>
      <c r="AMQ54" s="130"/>
      <c r="AMR54" s="130"/>
      <c r="AMS54" s="130"/>
      <c r="AMT54" s="130"/>
      <c r="AMU54" s="130"/>
      <c r="AMV54" s="130"/>
      <c r="AMW54" s="130"/>
      <c r="AMX54" s="130"/>
      <c r="AMY54" s="130"/>
      <c r="AMZ54" s="130"/>
      <c r="ANA54" s="130"/>
      <c r="ANB54" s="130"/>
      <c r="ANC54" s="130"/>
      <c r="AND54" s="130"/>
      <c r="ANE54" s="130"/>
      <c r="ANF54" s="130"/>
      <c r="ANG54" s="130"/>
      <c r="ANH54" s="130"/>
      <c r="ANI54" s="130"/>
      <c r="ANJ54" s="130"/>
      <c r="ANK54" s="130"/>
      <c r="ANL54" s="130"/>
      <c r="ANM54" s="130"/>
      <c r="ANN54" s="130"/>
      <c r="ANO54" s="130"/>
      <c r="ANP54" s="130"/>
      <c r="ANQ54" s="130"/>
      <c r="ANR54" s="130"/>
      <c r="ANS54" s="130"/>
      <c r="ANT54" s="130"/>
      <c r="ANU54" s="130"/>
      <c r="ANV54" s="130"/>
      <c r="ANW54" s="130"/>
      <c r="ANX54" s="130"/>
      <c r="ANY54" s="130"/>
      <c r="ANZ54" s="130"/>
      <c r="AOA54" s="130"/>
      <c r="AOB54" s="130"/>
      <c r="AOC54" s="130"/>
      <c r="AOD54" s="130"/>
      <c r="AOE54" s="130"/>
      <c r="AOF54" s="130"/>
      <c r="AOG54" s="130"/>
      <c r="AOH54" s="130"/>
      <c r="AOI54" s="130"/>
      <c r="AOJ54" s="130"/>
      <c r="AOK54" s="130"/>
      <c r="AOL54" s="130"/>
      <c r="AOM54" s="130"/>
      <c r="AON54" s="130"/>
      <c r="AOO54" s="130"/>
      <c r="AOP54" s="130"/>
      <c r="AOQ54" s="130"/>
      <c r="AOR54" s="130"/>
      <c r="AOS54" s="130"/>
      <c r="AOT54" s="130"/>
      <c r="AOU54" s="130"/>
      <c r="AOV54" s="130"/>
      <c r="AOW54" s="130"/>
      <c r="AOX54" s="130"/>
      <c r="AOY54" s="130"/>
      <c r="AOZ54" s="130"/>
      <c r="APA54" s="130"/>
      <c r="APB54" s="130"/>
      <c r="APC54" s="130"/>
      <c r="APD54" s="130"/>
      <c r="APE54" s="130"/>
      <c r="APF54" s="130"/>
      <c r="APG54" s="130"/>
      <c r="APH54" s="130"/>
      <c r="API54" s="130"/>
      <c r="APJ54" s="130"/>
      <c r="APK54" s="130"/>
      <c r="APL54" s="130"/>
      <c r="APM54" s="130"/>
      <c r="APN54" s="130"/>
      <c r="APO54" s="130"/>
      <c r="APP54" s="130"/>
      <c r="APQ54" s="130"/>
      <c r="APR54" s="130"/>
      <c r="APS54" s="130"/>
      <c r="APT54" s="130"/>
      <c r="APU54" s="130"/>
      <c r="APV54" s="130"/>
      <c r="APW54" s="130"/>
      <c r="APX54" s="130"/>
      <c r="APY54" s="130"/>
      <c r="APZ54" s="130"/>
      <c r="AQA54" s="130"/>
      <c r="AQB54" s="130"/>
      <c r="AQC54" s="130"/>
      <c r="AQD54" s="130"/>
      <c r="AQE54" s="130"/>
      <c r="AQF54" s="130"/>
      <c r="AQG54" s="130"/>
      <c r="AQH54" s="130"/>
      <c r="AQI54" s="130"/>
      <c r="AQJ54" s="130"/>
      <c r="AQK54" s="130"/>
      <c r="AQL54" s="130"/>
      <c r="AQM54" s="130"/>
      <c r="AQN54" s="130"/>
      <c r="AQO54" s="130"/>
      <c r="AQP54" s="130"/>
      <c r="AQQ54" s="130"/>
      <c r="AQR54" s="130"/>
      <c r="AQS54" s="130"/>
      <c r="AQT54" s="130"/>
      <c r="AQU54" s="130"/>
      <c r="AQV54" s="130"/>
      <c r="AQW54" s="130"/>
      <c r="AQX54" s="130"/>
      <c r="AQY54" s="130"/>
      <c r="AQZ54" s="130"/>
      <c r="ARA54" s="130"/>
      <c r="ARB54" s="130"/>
      <c r="ARC54" s="130"/>
      <c r="ARD54" s="130"/>
      <c r="ARE54" s="130"/>
      <c r="ARF54" s="130"/>
      <c r="ARG54" s="130"/>
      <c r="ARH54" s="130"/>
      <c r="ARI54" s="130"/>
      <c r="ARJ54" s="130"/>
      <c r="ARK54" s="130"/>
      <c r="ARL54" s="130"/>
      <c r="ARM54" s="130"/>
      <c r="ARN54" s="130"/>
      <c r="ARO54" s="130"/>
      <c r="ARP54" s="130"/>
      <c r="ARQ54" s="130"/>
      <c r="ARR54" s="130"/>
      <c r="ARS54" s="130"/>
      <c r="ART54" s="130"/>
      <c r="ARU54" s="130"/>
      <c r="ARV54" s="130"/>
      <c r="ARW54" s="130"/>
      <c r="ARX54" s="130"/>
      <c r="ARY54" s="130"/>
      <c r="ARZ54" s="130"/>
      <c r="ASA54" s="130"/>
      <c r="ASB54" s="130"/>
      <c r="ASC54" s="130"/>
      <c r="ASD54" s="130"/>
      <c r="ASE54" s="130"/>
      <c r="ASF54" s="130"/>
      <c r="ASG54" s="130"/>
      <c r="ASH54" s="130"/>
      <c r="ASI54" s="130"/>
      <c r="ASJ54" s="130"/>
      <c r="ASK54" s="130"/>
      <c r="ASL54" s="130"/>
      <c r="ASM54" s="130"/>
      <c r="ASN54" s="130"/>
      <c r="ASO54" s="130"/>
      <c r="ASP54" s="130"/>
      <c r="ASQ54" s="130"/>
      <c r="ASR54" s="130"/>
      <c r="ASS54" s="130"/>
      <c r="AST54" s="130"/>
      <c r="ASU54" s="130"/>
      <c r="ASV54" s="130"/>
      <c r="ASW54" s="130"/>
      <c r="ASX54" s="130"/>
      <c r="ASY54" s="130"/>
      <c r="ASZ54" s="130"/>
      <c r="ATA54" s="130"/>
      <c r="ATB54" s="130"/>
      <c r="ATC54" s="130"/>
      <c r="ATD54" s="130"/>
      <c r="ATE54" s="130"/>
      <c r="ATF54" s="130"/>
      <c r="ATG54" s="130"/>
      <c r="ATH54" s="130"/>
      <c r="ATI54" s="130"/>
      <c r="ATJ54" s="130"/>
      <c r="ATK54" s="130"/>
      <c r="ATL54" s="130"/>
      <c r="ATM54" s="130"/>
      <c r="ATN54" s="130"/>
      <c r="ATO54" s="130"/>
      <c r="ATP54" s="130"/>
      <c r="ATQ54" s="130"/>
      <c r="ATR54" s="130"/>
      <c r="ATS54" s="130"/>
      <c r="ATT54" s="130"/>
      <c r="ATU54" s="130"/>
      <c r="ATV54" s="130"/>
      <c r="ATW54" s="130"/>
      <c r="ATX54" s="130"/>
      <c r="ATY54" s="130"/>
      <c r="ATZ54" s="130"/>
      <c r="AUA54" s="130"/>
      <c r="AUB54" s="130"/>
      <c r="AUC54" s="130"/>
      <c r="AUD54" s="130"/>
      <c r="AUE54" s="130"/>
      <c r="AUF54" s="130"/>
      <c r="AUG54" s="130"/>
      <c r="AUH54" s="130"/>
      <c r="AUI54" s="130"/>
      <c r="AUJ54" s="130"/>
      <c r="AUK54" s="130"/>
      <c r="AUL54" s="130"/>
      <c r="AUM54" s="130"/>
      <c r="AUN54" s="130"/>
      <c r="AUO54" s="130"/>
      <c r="AUP54" s="130"/>
      <c r="AUQ54" s="130"/>
      <c r="AUR54" s="130"/>
      <c r="AUS54" s="130"/>
      <c r="AUT54" s="130"/>
      <c r="AUU54" s="130"/>
      <c r="AUV54" s="130"/>
      <c r="AUW54" s="130"/>
      <c r="AUX54" s="130"/>
      <c r="AUY54" s="130"/>
      <c r="AUZ54" s="130"/>
      <c r="AVA54" s="130"/>
      <c r="AVB54" s="130"/>
      <c r="AVC54" s="130"/>
      <c r="AVD54" s="130"/>
      <c r="AVE54" s="130"/>
      <c r="AVF54" s="130"/>
      <c r="AVG54" s="130"/>
      <c r="AVH54" s="130"/>
      <c r="AVI54" s="130"/>
      <c r="AVJ54" s="130"/>
      <c r="AVK54" s="130"/>
      <c r="AVL54" s="130"/>
      <c r="AVM54" s="130"/>
      <c r="AVN54" s="130"/>
      <c r="AVO54" s="130"/>
      <c r="AVP54" s="130"/>
      <c r="AVQ54" s="130"/>
      <c r="AVR54" s="130"/>
      <c r="AVS54" s="130"/>
      <c r="AVT54" s="130"/>
      <c r="AVU54" s="130"/>
      <c r="AVV54" s="130"/>
      <c r="AVW54" s="130"/>
      <c r="AVX54" s="130"/>
      <c r="AVY54" s="130"/>
      <c r="AVZ54" s="130"/>
      <c r="AWA54" s="130"/>
      <c r="AWB54" s="130"/>
      <c r="AWC54" s="130"/>
      <c r="AWD54" s="130"/>
      <c r="AWE54" s="130"/>
      <c r="AWF54" s="130"/>
      <c r="AWG54" s="130"/>
      <c r="AWH54" s="130"/>
      <c r="AWI54" s="130"/>
      <c r="AWJ54" s="130"/>
      <c r="AWK54" s="130"/>
      <c r="AWL54" s="130"/>
      <c r="AWM54" s="130"/>
      <c r="AWN54" s="130"/>
      <c r="AWO54" s="130"/>
      <c r="AWP54" s="130"/>
      <c r="AWQ54" s="130"/>
      <c r="AWR54" s="130"/>
      <c r="AWS54" s="130"/>
      <c r="AWT54" s="130"/>
      <c r="AWU54" s="130"/>
      <c r="AWV54" s="130"/>
      <c r="AWW54" s="130"/>
      <c r="AWX54" s="130"/>
      <c r="AWY54" s="130"/>
      <c r="AWZ54" s="130"/>
      <c r="AXA54" s="130"/>
      <c r="AXB54" s="130"/>
      <c r="AXC54" s="130"/>
      <c r="AXD54" s="130"/>
      <c r="AXE54" s="130"/>
      <c r="AXF54" s="130"/>
      <c r="AXG54" s="130"/>
      <c r="AXH54" s="130"/>
      <c r="AXI54" s="130"/>
      <c r="AXJ54" s="130"/>
      <c r="AXK54" s="130"/>
      <c r="AXL54" s="130"/>
      <c r="AXM54" s="130"/>
      <c r="AXN54" s="130"/>
      <c r="AXO54" s="130"/>
      <c r="AXP54" s="130"/>
      <c r="AXQ54" s="130"/>
      <c r="AXR54" s="130"/>
      <c r="AXS54" s="130"/>
      <c r="AXT54" s="130"/>
      <c r="AXU54" s="130"/>
      <c r="AXV54" s="130"/>
      <c r="AXW54" s="130"/>
      <c r="AXX54" s="130"/>
      <c r="AXY54" s="130"/>
      <c r="AXZ54" s="130"/>
      <c r="AYA54" s="130"/>
      <c r="AYB54" s="130"/>
      <c r="AYC54" s="130"/>
      <c r="AYD54" s="130"/>
      <c r="AYE54" s="130"/>
      <c r="AYF54" s="130"/>
      <c r="AYG54" s="130"/>
      <c r="AYH54" s="130"/>
      <c r="AYI54" s="130"/>
      <c r="AYJ54" s="130"/>
      <c r="AYK54" s="130"/>
      <c r="AYL54" s="130"/>
      <c r="AYM54" s="130"/>
      <c r="AYN54" s="130"/>
      <c r="AYO54" s="130"/>
      <c r="AYP54" s="130"/>
      <c r="AYQ54" s="130"/>
      <c r="AYR54" s="130"/>
      <c r="AYS54" s="130"/>
      <c r="AYT54" s="130"/>
      <c r="AYU54" s="130"/>
      <c r="AYV54" s="130"/>
      <c r="AYW54" s="130"/>
      <c r="AYX54" s="130"/>
      <c r="AYY54" s="130"/>
      <c r="AYZ54" s="130"/>
      <c r="AZA54" s="130"/>
      <c r="AZB54" s="130"/>
      <c r="AZC54" s="130"/>
      <c r="AZD54" s="130"/>
      <c r="AZE54" s="130"/>
      <c r="AZF54" s="130"/>
      <c r="AZG54" s="130"/>
      <c r="AZH54" s="130"/>
      <c r="AZI54" s="130"/>
      <c r="AZJ54" s="130"/>
      <c r="AZK54" s="130"/>
      <c r="AZL54" s="130"/>
      <c r="AZM54" s="130"/>
      <c r="AZN54" s="130"/>
      <c r="AZO54" s="130"/>
      <c r="AZP54" s="130"/>
      <c r="AZQ54" s="130"/>
      <c r="AZR54" s="130"/>
      <c r="AZS54" s="130"/>
      <c r="AZT54" s="130"/>
      <c r="AZU54" s="130"/>
      <c r="AZV54" s="130"/>
      <c r="AZW54" s="130"/>
      <c r="AZX54" s="130"/>
      <c r="AZY54" s="130"/>
      <c r="AZZ54" s="130"/>
      <c r="BAA54" s="130"/>
      <c r="BAB54" s="130"/>
      <c r="BAC54" s="130"/>
      <c r="BAD54" s="130"/>
      <c r="BAE54" s="130"/>
      <c r="BAF54" s="130"/>
      <c r="BAG54" s="130"/>
      <c r="BAH54" s="130"/>
      <c r="BAI54" s="130"/>
      <c r="BAJ54" s="130"/>
      <c r="BAK54" s="130"/>
      <c r="BAL54" s="130"/>
      <c r="BAM54" s="130"/>
      <c r="BAN54" s="130"/>
      <c r="BAO54" s="130"/>
      <c r="BAP54" s="130"/>
      <c r="BAQ54" s="130"/>
      <c r="BAR54" s="130"/>
      <c r="BAS54" s="130"/>
      <c r="BAT54" s="130"/>
      <c r="BAU54" s="130"/>
      <c r="BAV54" s="130"/>
      <c r="BAW54" s="130"/>
      <c r="BAX54" s="130"/>
      <c r="BAY54" s="130"/>
      <c r="BAZ54" s="130"/>
      <c r="BBA54" s="130"/>
      <c r="BBB54" s="130"/>
      <c r="BBC54" s="130"/>
      <c r="BBD54" s="130"/>
      <c r="BBE54" s="130"/>
      <c r="BBF54" s="130"/>
      <c r="BBG54" s="130"/>
      <c r="BBH54" s="130"/>
      <c r="BBI54" s="130"/>
      <c r="BBJ54" s="130"/>
      <c r="BBK54" s="130"/>
      <c r="BBL54" s="130"/>
      <c r="BBM54" s="130"/>
      <c r="BBN54" s="130"/>
      <c r="BBO54" s="130"/>
      <c r="BBP54" s="130"/>
      <c r="BBQ54" s="130"/>
      <c r="BBR54" s="130"/>
      <c r="BBS54" s="130"/>
      <c r="BBT54" s="130"/>
      <c r="BBU54" s="130"/>
      <c r="BBV54" s="130"/>
      <c r="BBW54" s="130"/>
      <c r="BBX54" s="130"/>
      <c r="BBY54" s="130"/>
      <c r="BBZ54" s="130"/>
      <c r="BCA54" s="130"/>
      <c r="BCB54" s="130"/>
      <c r="BCC54" s="130"/>
      <c r="BCD54" s="130"/>
      <c r="BCE54" s="130"/>
      <c r="BCF54" s="130"/>
      <c r="BCG54" s="130"/>
      <c r="BCH54" s="130"/>
      <c r="BCI54" s="130"/>
      <c r="BCJ54" s="130"/>
      <c r="BCK54" s="130"/>
      <c r="BCL54" s="130"/>
      <c r="BCM54" s="130"/>
      <c r="BCN54" s="130"/>
      <c r="BCO54" s="130"/>
      <c r="BCP54" s="130"/>
      <c r="BCQ54" s="130"/>
      <c r="BCR54" s="130"/>
      <c r="BCS54" s="130"/>
      <c r="BCT54" s="130"/>
      <c r="BCU54" s="130"/>
      <c r="BCV54" s="130"/>
      <c r="BCW54" s="130"/>
      <c r="BCX54" s="130"/>
      <c r="BCY54" s="130"/>
      <c r="BCZ54" s="130"/>
      <c r="BDA54" s="130"/>
      <c r="BDB54" s="130"/>
      <c r="BDC54" s="130"/>
      <c r="BDD54" s="130"/>
      <c r="BDE54" s="130"/>
      <c r="BDF54" s="130"/>
      <c r="BDG54" s="130"/>
      <c r="BDH54" s="130"/>
      <c r="BDI54" s="130"/>
      <c r="BDJ54" s="130"/>
      <c r="BDK54" s="130"/>
      <c r="BDL54" s="130"/>
      <c r="BDM54" s="130"/>
      <c r="BDN54" s="130"/>
      <c r="BDO54" s="130"/>
      <c r="BDP54" s="130"/>
      <c r="BDQ54" s="130"/>
      <c r="BDR54" s="130"/>
      <c r="BDS54" s="130"/>
      <c r="BDT54" s="130"/>
      <c r="BDU54" s="130"/>
      <c r="BDV54" s="130"/>
      <c r="BDW54" s="130"/>
      <c r="BDX54" s="130"/>
      <c r="BDY54" s="130"/>
      <c r="BDZ54" s="130"/>
      <c r="BEA54" s="130"/>
      <c r="BEB54" s="130"/>
      <c r="BEC54" s="130"/>
      <c r="BED54" s="130"/>
      <c r="BEE54" s="130"/>
      <c r="BEF54" s="130"/>
      <c r="BEG54" s="130"/>
      <c r="BEH54" s="130"/>
      <c r="BEI54" s="130"/>
      <c r="BEJ54" s="130"/>
      <c r="BEK54" s="130"/>
      <c r="BEL54" s="130"/>
      <c r="BEM54" s="130"/>
      <c r="BEN54" s="130"/>
      <c r="BEO54" s="130"/>
      <c r="BEP54" s="130"/>
      <c r="BEQ54" s="130"/>
      <c r="BER54" s="130"/>
      <c r="BES54" s="130"/>
      <c r="BET54" s="130"/>
      <c r="BEU54" s="130"/>
      <c r="BEV54" s="130"/>
      <c r="BEW54" s="130"/>
      <c r="BEX54" s="130"/>
      <c r="BEY54" s="130"/>
      <c r="BEZ54" s="130"/>
      <c r="BFA54" s="130"/>
      <c r="BFB54" s="130"/>
      <c r="BFC54" s="130"/>
      <c r="BFD54" s="130"/>
      <c r="BFE54" s="130"/>
      <c r="BFF54" s="130"/>
      <c r="BFG54" s="130"/>
      <c r="BFH54" s="130"/>
      <c r="BFI54" s="130"/>
      <c r="BFJ54" s="130"/>
      <c r="BFK54" s="130"/>
      <c r="BFL54" s="130"/>
      <c r="BFM54" s="130"/>
      <c r="BFN54" s="130"/>
      <c r="BFO54" s="130"/>
      <c r="BFP54" s="130"/>
      <c r="BFQ54" s="130"/>
      <c r="BFR54" s="130"/>
      <c r="BFS54" s="130"/>
      <c r="BFT54" s="130"/>
      <c r="BFU54" s="130"/>
      <c r="BFV54" s="130"/>
      <c r="BFW54" s="130"/>
      <c r="BFX54" s="130"/>
      <c r="BFY54" s="130"/>
      <c r="BFZ54" s="130"/>
      <c r="BGA54" s="130"/>
      <c r="BGB54" s="130"/>
      <c r="BGC54" s="130"/>
      <c r="BGD54" s="130"/>
      <c r="BGE54" s="130"/>
      <c r="BGF54" s="130"/>
      <c r="BGG54" s="130"/>
      <c r="BGH54" s="130"/>
      <c r="BGI54" s="130"/>
      <c r="BGJ54" s="130"/>
      <c r="BGK54" s="130"/>
      <c r="BGL54" s="130"/>
      <c r="BGM54" s="130"/>
      <c r="BGN54" s="130"/>
      <c r="BGO54" s="130"/>
      <c r="BGP54" s="130"/>
      <c r="BGQ54" s="130"/>
      <c r="BGR54" s="130"/>
      <c r="BGS54" s="130"/>
      <c r="BGT54" s="130"/>
      <c r="BGU54" s="130"/>
      <c r="BGV54" s="130"/>
      <c r="BGW54" s="130"/>
      <c r="BGX54" s="130"/>
      <c r="BGY54" s="130"/>
      <c r="BGZ54" s="130"/>
      <c r="BHA54" s="130"/>
      <c r="BHB54" s="130"/>
      <c r="BHC54" s="130"/>
      <c r="BHD54" s="130"/>
      <c r="BHE54" s="130"/>
      <c r="BHF54" s="130"/>
      <c r="BHG54" s="130"/>
      <c r="BHH54" s="130"/>
      <c r="BHI54" s="130"/>
      <c r="BHJ54" s="130"/>
      <c r="BHK54" s="130"/>
      <c r="BHL54" s="130"/>
      <c r="BHM54" s="130"/>
      <c r="BHN54" s="130"/>
      <c r="BHO54" s="130"/>
      <c r="BHP54" s="130"/>
      <c r="BHQ54" s="130"/>
      <c r="BHR54" s="130"/>
      <c r="BHS54" s="130"/>
      <c r="BHT54" s="130"/>
      <c r="BHU54" s="130"/>
      <c r="BHV54" s="130"/>
      <c r="BHW54" s="130"/>
      <c r="BHX54" s="130"/>
      <c r="BHY54" s="130"/>
      <c r="BHZ54" s="130"/>
      <c r="BIA54" s="130"/>
      <c r="BIB54" s="130"/>
      <c r="BIC54" s="130"/>
      <c r="BID54" s="130"/>
      <c r="BIE54" s="130"/>
      <c r="BIF54" s="130"/>
      <c r="BIG54" s="130"/>
      <c r="BIH54" s="130"/>
      <c r="BII54" s="130"/>
      <c r="BIJ54" s="130"/>
      <c r="BIK54" s="130"/>
      <c r="BIL54" s="130"/>
      <c r="BIM54" s="130"/>
      <c r="BIN54" s="130"/>
      <c r="BIO54" s="130"/>
      <c r="BIP54" s="130"/>
      <c r="BIQ54" s="130"/>
      <c r="BIR54" s="130"/>
      <c r="BIS54" s="130"/>
      <c r="BIT54" s="130"/>
      <c r="BIU54" s="130"/>
      <c r="BIV54" s="130"/>
      <c r="BIW54" s="130"/>
      <c r="BIX54" s="130"/>
      <c r="BIY54" s="130"/>
      <c r="BIZ54" s="130"/>
      <c r="BJA54" s="130"/>
      <c r="BJB54" s="130"/>
      <c r="BJC54" s="130"/>
      <c r="BJD54" s="130"/>
      <c r="BJE54" s="130"/>
      <c r="BJF54" s="130"/>
      <c r="BJG54" s="130"/>
      <c r="BJH54" s="130"/>
      <c r="BJI54" s="130"/>
      <c r="BJJ54" s="130"/>
      <c r="BJK54" s="130"/>
      <c r="BJL54" s="130"/>
      <c r="BJM54" s="130"/>
      <c r="BJN54" s="130"/>
      <c r="BJO54" s="130"/>
      <c r="BJP54" s="130"/>
      <c r="BJQ54" s="130"/>
      <c r="BJR54" s="130"/>
      <c r="BJS54" s="130"/>
      <c r="BJT54" s="130"/>
      <c r="BJU54" s="130"/>
      <c r="BJV54" s="130"/>
      <c r="BJW54" s="130"/>
      <c r="BJX54" s="130"/>
      <c r="BJY54" s="130"/>
      <c r="BJZ54" s="130"/>
      <c r="BKA54" s="130"/>
      <c r="BKB54" s="130"/>
      <c r="BKC54" s="130"/>
      <c r="BKD54" s="130"/>
      <c r="BKE54" s="130"/>
      <c r="BKF54" s="130"/>
      <c r="BKG54" s="130"/>
      <c r="BKH54" s="130"/>
      <c r="BKI54" s="130"/>
      <c r="BKJ54" s="130"/>
      <c r="BKK54" s="130"/>
      <c r="BKL54" s="130"/>
      <c r="BKM54" s="130"/>
      <c r="BKN54" s="130"/>
      <c r="BKO54" s="130"/>
      <c r="BKP54" s="130"/>
      <c r="BKQ54" s="130"/>
      <c r="BKR54" s="130"/>
      <c r="BKS54" s="130"/>
      <c r="BKT54" s="130"/>
      <c r="BKU54" s="130"/>
      <c r="BKV54" s="130"/>
      <c r="BKW54" s="130"/>
      <c r="BKX54" s="130"/>
      <c r="BKY54" s="130"/>
      <c r="BKZ54" s="130"/>
      <c r="BLA54" s="130"/>
      <c r="BLB54" s="130"/>
      <c r="BLC54" s="130"/>
      <c r="BLD54" s="130"/>
      <c r="BLE54" s="130"/>
      <c r="BLF54" s="130"/>
      <c r="BLG54" s="130"/>
      <c r="BLH54" s="130"/>
      <c r="BLI54" s="130"/>
      <c r="BLJ54" s="130"/>
      <c r="BLK54" s="130"/>
      <c r="BLL54" s="130"/>
      <c r="BLM54" s="130"/>
      <c r="BLN54" s="130"/>
      <c r="BLO54" s="130"/>
    </row>
    <row r="55" spans="1:1680" s="128" customFormat="1">
      <c r="A55" s="360" t="s">
        <v>528</v>
      </c>
      <c r="B55" s="360"/>
      <c r="C55" s="360"/>
      <c r="D55" s="360"/>
      <c r="E55" s="360"/>
      <c r="F55" s="360"/>
      <c r="G55" s="36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0"/>
      <c r="IZ55" s="130"/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0"/>
      <c r="JO55" s="130"/>
      <c r="JP55" s="130"/>
      <c r="JQ55" s="130"/>
      <c r="JR55" s="130"/>
      <c r="JS55" s="130"/>
      <c r="JT55" s="130"/>
      <c r="JU55" s="130"/>
      <c r="JV55" s="130"/>
      <c r="JW55" s="130"/>
      <c r="JX55" s="130"/>
      <c r="JY55" s="130"/>
      <c r="JZ55" s="130"/>
      <c r="KA55" s="130"/>
      <c r="KB55" s="130"/>
      <c r="KC55" s="130"/>
      <c r="KD55" s="130"/>
      <c r="KE55" s="130"/>
      <c r="KF55" s="130"/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0"/>
      <c r="KU55" s="130"/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0"/>
      <c r="LJ55" s="130"/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0"/>
      <c r="LY55" s="130"/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0"/>
      <c r="MN55" s="130"/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0"/>
      <c r="NC55" s="130"/>
      <c r="ND55" s="130"/>
      <c r="NE55" s="130"/>
      <c r="NF55" s="130"/>
      <c r="NG55" s="130"/>
      <c r="NH55" s="130"/>
      <c r="NI55" s="130"/>
      <c r="NJ55" s="130"/>
      <c r="NK55" s="130"/>
      <c r="NL55" s="130"/>
      <c r="NM55" s="130"/>
      <c r="NN55" s="130"/>
      <c r="NO55" s="130"/>
      <c r="NP55" s="130"/>
      <c r="NQ55" s="130"/>
      <c r="NR55" s="130"/>
      <c r="NS55" s="130"/>
      <c r="NT55" s="130"/>
      <c r="NU55" s="130"/>
      <c r="NV55" s="130"/>
      <c r="NW55" s="130"/>
      <c r="NX55" s="130"/>
      <c r="NY55" s="130"/>
      <c r="NZ55" s="130"/>
      <c r="OA55" s="130"/>
      <c r="OB55" s="130"/>
      <c r="OC55" s="130"/>
      <c r="OD55" s="130"/>
      <c r="OE55" s="130"/>
      <c r="OF55" s="130"/>
      <c r="OG55" s="130"/>
      <c r="OH55" s="130"/>
      <c r="OI55" s="130"/>
      <c r="OJ55" s="130"/>
      <c r="OK55" s="130"/>
      <c r="OL55" s="130"/>
      <c r="OM55" s="130"/>
      <c r="ON55" s="130"/>
      <c r="OO55" s="130"/>
      <c r="OP55" s="130"/>
      <c r="OQ55" s="130"/>
      <c r="OR55" s="130"/>
      <c r="OS55" s="130"/>
      <c r="OT55" s="130"/>
      <c r="OU55" s="130"/>
      <c r="OV55" s="130"/>
      <c r="OW55" s="130"/>
      <c r="OX55" s="130"/>
      <c r="OY55" s="130"/>
      <c r="OZ55" s="130"/>
      <c r="PA55" s="130"/>
      <c r="PB55" s="130"/>
      <c r="PC55" s="130"/>
      <c r="PD55" s="130"/>
      <c r="PE55" s="130"/>
      <c r="PF55" s="130"/>
      <c r="PG55" s="130"/>
      <c r="PH55" s="130"/>
      <c r="PI55" s="130"/>
      <c r="PJ55" s="130"/>
      <c r="PK55" s="130"/>
      <c r="PL55" s="130"/>
      <c r="PM55" s="130"/>
      <c r="PN55" s="130"/>
      <c r="PO55" s="130"/>
      <c r="PP55" s="130"/>
      <c r="PQ55" s="130"/>
      <c r="PR55" s="130"/>
      <c r="PS55" s="130"/>
      <c r="PT55" s="130"/>
      <c r="PU55" s="130"/>
      <c r="PV55" s="130"/>
      <c r="PW55" s="130"/>
      <c r="PX55" s="130"/>
      <c r="PY55" s="130"/>
      <c r="PZ55" s="130"/>
      <c r="QA55" s="130"/>
      <c r="QB55" s="130"/>
      <c r="QC55" s="130"/>
      <c r="QD55" s="130"/>
      <c r="QE55" s="130"/>
      <c r="QF55" s="130"/>
      <c r="QG55" s="130"/>
      <c r="QH55" s="130"/>
      <c r="QI55" s="130"/>
      <c r="QJ55" s="130"/>
      <c r="QK55" s="130"/>
      <c r="QL55" s="130"/>
      <c r="QM55" s="130"/>
      <c r="QN55" s="130"/>
      <c r="QO55" s="130"/>
      <c r="QP55" s="130"/>
      <c r="QQ55" s="130"/>
      <c r="QR55" s="130"/>
      <c r="QS55" s="130"/>
      <c r="QT55" s="130"/>
      <c r="QU55" s="130"/>
      <c r="QV55" s="130"/>
      <c r="QW55" s="130"/>
      <c r="QX55" s="130"/>
      <c r="QY55" s="130"/>
      <c r="QZ55" s="130"/>
      <c r="RA55" s="130"/>
      <c r="RB55" s="130"/>
      <c r="RC55" s="130"/>
      <c r="RD55" s="130"/>
      <c r="RE55" s="130"/>
      <c r="RF55" s="130"/>
      <c r="RG55" s="130"/>
      <c r="RH55" s="130"/>
      <c r="RI55" s="130"/>
      <c r="RJ55" s="130"/>
      <c r="RK55" s="130"/>
      <c r="RL55" s="130"/>
      <c r="RM55" s="130"/>
      <c r="RN55" s="130"/>
      <c r="RO55" s="130"/>
      <c r="RP55" s="130"/>
      <c r="RQ55" s="130"/>
      <c r="RR55" s="130"/>
      <c r="RS55" s="130"/>
      <c r="RT55" s="130"/>
      <c r="RU55" s="130"/>
      <c r="RV55" s="130"/>
      <c r="RW55" s="130"/>
      <c r="RX55" s="130"/>
      <c r="RY55" s="130"/>
      <c r="RZ55" s="130"/>
      <c r="SA55" s="130"/>
      <c r="SB55" s="130"/>
      <c r="SC55" s="130"/>
      <c r="SD55" s="130"/>
      <c r="SE55" s="130"/>
      <c r="SF55" s="130"/>
      <c r="SG55" s="130"/>
      <c r="SH55" s="130"/>
      <c r="SI55" s="130"/>
      <c r="SJ55" s="130"/>
      <c r="SK55" s="130"/>
      <c r="SL55" s="130"/>
      <c r="SM55" s="130"/>
      <c r="SN55" s="130"/>
      <c r="SO55" s="130"/>
      <c r="SP55" s="130"/>
      <c r="SQ55" s="130"/>
      <c r="SR55" s="130"/>
      <c r="SS55" s="130"/>
      <c r="ST55" s="130"/>
      <c r="SU55" s="130"/>
      <c r="SV55" s="130"/>
      <c r="SW55" s="130"/>
      <c r="SX55" s="130"/>
      <c r="SY55" s="130"/>
      <c r="SZ55" s="130"/>
      <c r="TA55" s="130"/>
      <c r="TB55" s="130"/>
      <c r="TC55" s="130"/>
      <c r="TD55" s="130"/>
      <c r="TE55" s="130"/>
      <c r="TF55" s="130"/>
      <c r="TG55" s="130"/>
      <c r="TH55" s="130"/>
      <c r="TI55" s="130"/>
      <c r="TJ55" s="130"/>
      <c r="TK55" s="130"/>
      <c r="TL55" s="130"/>
      <c r="TM55" s="130"/>
      <c r="TN55" s="130"/>
      <c r="TO55" s="130"/>
      <c r="TP55" s="130"/>
      <c r="TQ55" s="130"/>
      <c r="TR55" s="130"/>
      <c r="TS55" s="130"/>
      <c r="TT55" s="130"/>
      <c r="TU55" s="130"/>
      <c r="TV55" s="130"/>
      <c r="TW55" s="130"/>
      <c r="TX55" s="130"/>
      <c r="TY55" s="130"/>
      <c r="TZ55" s="130"/>
      <c r="UA55" s="130"/>
      <c r="UB55" s="130"/>
      <c r="UC55" s="130"/>
      <c r="UD55" s="130"/>
      <c r="UE55" s="130"/>
      <c r="UF55" s="130"/>
      <c r="UG55" s="130"/>
      <c r="UH55" s="130"/>
      <c r="UI55" s="130"/>
      <c r="UJ55" s="130"/>
      <c r="UK55" s="130"/>
      <c r="UL55" s="130"/>
      <c r="UM55" s="130"/>
      <c r="UN55" s="130"/>
      <c r="UO55" s="130"/>
      <c r="UP55" s="130"/>
      <c r="UQ55" s="130"/>
      <c r="UR55" s="130"/>
      <c r="US55" s="130"/>
      <c r="UT55" s="130"/>
      <c r="UU55" s="130"/>
      <c r="UV55" s="130"/>
      <c r="UW55" s="130"/>
      <c r="UX55" s="130"/>
      <c r="UY55" s="130"/>
      <c r="UZ55" s="130"/>
      <c r="VA55" s="130"/>
      <c r="VB55" s="130"/>
      <c r="VC55" s="130"/>
      <c r="VD55" s="130"/>
      <c r="VE55" s="130"/>
      <c r="VF55" s="130"/>
      <c r="VG55" s="130"/>
      <c r="VH55" s="130"/>
      <c r="VI55" s="130"/>
      <c r="VJ55" s="130"/>
      <c r="VK55" s="130"/>
      <c r="VL55" s="130"/>
      <c r="VM55" s="130"/>
      <c r="VN55" s="130"/>
      <c r="VO55" s="130"/>
      <c r="VP55" s="130"/>
      <c r="VQ55" s="130"/>
      <c r="VR55" s="130"/>
      <c r="VS55" s="130"/>
      <c r="VT55" s="130"/>
      <c r="VU55" s="130"/>
      <c r="VV55" s="130"/>
      <c r="VW55" s="130"/>
      <c r="VX55" s="130"/>
      <c r="VY55" s="130"/>
      <c r="VZ55" s="130"/>
      <c r="WA55" s="130"/>
      <c r="WB55" s="130"/>
      <c r="WC55" s="130"/>
      <c r="WD55" s="130"/>
      <c r="WE55" s="130"/>
      <c r="WF55" s="130"/>
      <c r="WG55" s="130"/>
      <c r="WH55" s="130"/>
      <c r="WI55" s="130"/>
      <c r="WJ55" s="130"/>
      <c r="WK55" s="130"/>
      <c r="WL55" s="130"/>
      <c r="WM55" s="130"/>
      <c r="WN55" s="130"/>
      <c r="WO55" s="130"/>
      <c r="WP55" s="130"/>
      <c r="WQ55" s="130"/>
      <c r="WR55" s="130"/>
      <c r="WS55" s="130"/>
      <c r="WT55" s="130"/>
      <c r="WU55" s="130"/>
      <c r="WV55" s="130"/>
      <c r="WW55" s="130"/>
      <c r="WX55" s="130"/>
      <c r="WY55" s="130"/>
      <c r="WZ55" s="130"/>
      <c r="XA55" s="130"/>
      <c r="XB55" s="130"/>
      <c r="XC55" s="130"/>
      <c r="XD55" s="130"/>
      <c r="XE55" s="130"/>
      <c r="XF55" s="130"/>
      <c r="XG55" s="130"/>
      <c r="XH55" s="130"/>
      <c r="XI55" s="130"/>
      <c r="XJ55" s="130"/>
      <c r="XK55" s="130"/>
      <c r="XL55" s="130"/>
      <c r="XM55" s="130"/>
      <c r="XN55" s="130"/>
      <c r="XO55" s="130"/>
      <c r="XP55" s="130"/>
      <c r="XQ55" s="130"/>
      <c r="XR55" s="130"/>
      <c r="XS55" s="130"/>
      <c r="XT55" s="130"/>
      <c r="XU55" s="130"/>
      <c r="XV55" s="130"/>
      <c r="XW55" s="130"/>
      <c r="XX55" s="130"/>
      <c r="XY55" s="130"/>
      <c r="XZ55" s="130"/>
      <c r="YA55" s="130"/>
      <c r="YB55" s="130"/>
      <c r="YC55" s="130"/>
      <c r="YD55" s="130"/>
      <c r="YE55" s="130"/>
      <c r="YF55" s="130"/>
      <c r="YG55" s="130"/>
      <c r="YH55" s="130"/>
      <c r="YI55" s="130"/>
      <c r="YJ55" s="130"/>
      <c r="YK55" s="130"/>
      <c r="YL55" s="130"/>
      <c r="YM55" s="130"/>
      <c r="YN55" s="130"/>
      <c r="YO55" s="130"/>
      <c r="YP55" s="130"/>
      <c r="YQ55" s="130"/>
      <c r="YR55" s="130"/>
      <c r="YS55" s="130"/>
      <c r="YT55" s="130"/>
      <c r="YU55" s="130"/>
      <c r="YV55" s="130"/>
      <c r="YW55" s="130"/>
      <c r="YX55" s="130"/>
      <c r="YY55" s="130"/>
      <c r="YZ55" s="130"/>
      <c r="ZA55" s="130"/>
      <c r="ZB55" s="130"/>
      <c r="ZC55" s="130"/>
      <c r="ZD55" s="130"/>
      <c r="ZE55" s="130"/>
      <c r="ZF55" s="130"/>
      <c r="ZG55" s="130"/>
      <c r="ZH55" s="130"/>
      <c r="ZI55" s="130"/>
      <c r="ZJ55" s="130"/>
      <c r="ZK55" s="130"/>
      <c r="ZL55" s="130"/>
      <c r="ZM55" s="130"/>
      <c r="ZN55" s="130"/>
      <c r="ZO55" s="130"/>
      <c r="ZP55" s="130"/>
      <c r="ZQ55" s="130"/>
      <c r="ZR55" s="130"/>
      <c r="ZS55" s="130"/>
      <c r="ZT55" s="130"/>
      <c r="ZU55" s="130"/>
      <c r="ZV55" s="130"/>
      <c r="ZW55" s="130"/>
      <c r="ZX55" s="130"/>
      <c r="ZY55" s="130"/>
      <c r="ZZ55" s="130"/>
      <c r="AAA55" s="130"/>
      <c r="AAB55" s="130"/>
      <c r="AAC55" s="130"/>
      <c r="AAD55" s="130"/>
      <c r="AAE55" s="130"/>
      <c r="AAF55" s="130"/>
      <c r="AAG55" s="130"/>
      <c r="AAH55" s="130"/>
      <c r="AAI55" s="130"/>
      <c r="AAJ55" s="130"/>
      <c r="AAK55" s="130"/>
      <c r="AAL55" s="130"/>
      <c r="AAM55" s="130"/>
      <c r="AAN55" s="130"/>
      <c r="AAO55" s="130"/>
      <c r="AAP55" s="130"/>
      <c r="AAQ55" s="130"/>
      <c r="AAR55" s="130"/>
      <c r="AAS55" s="130"/>
      <c r="AAT55" s="130"/>
      <c r="AAU55" s="130"/>
      <c r="AAV55" s="130"/>
      <c r="AAW55" s="130"/>
      <c r="AAX55" s="130"/>
      <c r="AAY55" s="130"/>
      <c r="AAZ55" s="130"/>
      <c r="ABA55" s="130"/>
      <c r="ABB55" s="130"/>
      <c r="ABC55" s="130"/>
      <c r="ABD55" s="130"/>
      <c r="ABE55" s="130"/>
      <c r="ABF55" s="130"/>
      <c r="ABG55" s="130"/>
      <c r="ABH55" s="130"/>
      <c r="ABI55" s="130"/>
      <c r="ABJ55" s="130"/>
      <c r="ABK55" s="130"/>
      <c r="ABL55" s="130"/>
      <c r="ABM55" s="130"/>
      <c r="ABN55" s="130"/>
      <c r="ABO55" s="130"/>
      <c r="ABP55" s="130"/>
      <c r="ABQ55" s="130"/>
      <c r="ABR55" s="130"/>
      <c r="ABS55" s="130"/>
      <c r="ABT55" s="130"/>
      <c r="ABU55" s="130"/>
      <c r="ABV55" s="130"/>
      <c r="ABW55" s="130"/>
      <c r="ABX55" s="130"/>
      <c r="ABY55" s="130"/>
      <c r="ABZ55" s="130"/>
      <c r="ACA55" s="130"/>
      <c r="ACB55" s="130"/>
      <c r="ACC55" s="130"/>
      <c r="ACD55" s="130"/>
      <c r="ACE55" s="130"/>
      <c r="ACF55" s="130"/>
      <c r="ACG55" s="130"/>
      <c r="ACH55" s="130"/>
      <c r="ACI55" s="130"/>
      <c r="ACJ55" s="130"/>
      <c r="ACK55" s="130"/>
      <c r="ACL55" s="130"/>
      <c r="ACM55" s="130"/>
      <c r="ACN55" s="130"/>
      <c r="ACO55" s="130"/>
      <c r="ACP55" s="130"/>
      <c r="ACQ55" s="130"/>
      <c r="ACR55" s="130"/>
      <c r="ACS55" s="130"/>
      <c r="ACT55" s="130"/>
      <c r="ACU55" s="130"/>
      <c r="ACV55" s="130"/>
      <c r="ACW55" s="130"/>
      <c r="ACX55" s="130"/>
      <c r="ACY55" s="130"/>
      <c r="ACZ55" s="130"/>
      <c r="ADA55" s="130"/>
      <c r="ADB55" s="130"/>
      <c r="ADC55" s="130"/>
      <c r="ADD55" s="130"/>
      <c r="ADE55" s="130"/>
      <c r="ADF55" s="130"/>
      <c r="ADG55" s="130"/>
      <c r="ADH55" s="130"/>
      <c r="ADI55" s="130"/>
      <c r="ADJ55" s="130"/>
      <c r="ADK55" s="130"/>
      <c r="ADL55" s="130"/>
      <c r="ADM55" s="130"/>
      <c r="ADN55" s="130"/>
      <c r="ADO55" s="130"/>
      <c r="ADP55" s="130"/>
      <c r="ADQ55" s="130"/>
      <c r="ADR55" s="130"/>
      <c r="ADS55" s="130"/>
      <c r="ADT55" s="130"/>
      <c r="ADU55" s="130"/>
      <c r="ADV55" s="130"/>
      <c r="ADW55" s="130"/>
      <c r="ADX55" s="130"/>
      <c r="ADY55" s="130"/>
      <c r="ADZ55" s="130"/>
      <c r="AEA55" s="130"/>
      <c r="AEB55" s="130"/>
      <c r="AEC55" s="130"/>
      <c r="AED55" s="130"/>
      <c r="AEE55" s="130"/>
      <c r="AEF55" s="130"/>
      <c r="AEG55" s="130"/>
      <c r="AEH55" s="130"/>
      <c r="AEI55" s="130"/>
      <c r="AEJ55" s="130"/>
      <c r="AEK55" s="130"/>
      <c r="AEL55" s="130"/>
      <c r="AEM55" s="130"/>
      <c r="AEN55" s="130"/>
      <c r="AEO55" s="130"/>
      <c r="AEP55" s="130"/>
      <c r="AEQ55" s="130"/>
      <c r="AER55" s="130"/>
      <c r="AES55" s="130"/>
      <c r="AET55" s="130"/>
      <c r="AEU55" s="130"/>
      <c r="AEV55" s="130"/>
      <c r="AEW55" s="130"/>
      <c r="AEX55" s="130"/>
      <c r="AEY55" s="130"/>
      <c r="AEZ55" s="130"/>
      <c r="AFA55" s="130"/>
      <c r="AFB55" s="130"/>
      <c r="AFC55" s="130"/>
      <c r="AFD55" s="130"/>
      <c r="AFE55" s="130"/>
      <c r="AFF55" s="130"/>
      <c r="AFG55" s="130"/>
      <c r="AFH55" s="130"/>
      <c r="AFI55" s="130"/>
      <c r="AFJ55" s="130"/>
      <c r="AFK55" s="130"/>
      <c r="AFL55" s="130"/>
      <c r="AFM55" s="130"/>
      <c r="AFN55" s="130"/>
      <c r="AFO55" s="130"/>
      <c r="AFP55" s="130"/>
      <c r="AFQ55" s="130"/>
      <c r="AFR55" s="130"/>
      <c r="AFS55" s="130"/>
      <c r="AFT55" s="130"/>
      <c r="AFU55" s="130"/>
      <c r="AFV55" s="130"/>
      <c r="AFW55" s="130"/>
      <c r="AFX55" s="130"/>
      <c r="AFY55" s="130"/>
      <c r="AFZ55" s="130"/>
      <c r="AGA55" s="130"/>
      <c r="AGB55" s="130"/>
      <c r="AGC55" s="130"/>
      <c r="AGD55" s="130"/>
      <c r="AGE55" s="130"/>
      <c r="AGF55" s="130"/>
      <c r="AGG55" s="130"/>
      <c r="AGH55" s="130"/>
      <c r="AGI55" s="130"/>
      <c r="AGJ55" s="130"/>
      <c r="AGK55" s="130"/>
      <c r="AGL55" s="130"/>
      <c r="AGM55" s="130"/>
      <c r="AGN55" s="130"/>
      <c r="AGO55" s="130"/>
      <c r="AGP55" s="130"/>
      <c r="AGQ55" s="130"/>
      <c r="AGR55" s="130"/>
      <c r="AGS55" s="130"/>
      <c r="AGT55" s="130"/>
      <c r="AGU55" s="130"/>
      <c r="AGV55" s="130"/>
      <c r="AGW55" s="130"/>
      <c r="AGX55" s="130"/>
      <c r="AGY55" s="130"/>
      <c r="AGZ55" s="130"/>
      <c r="AHA55" s="130"/>
      <c r="AHB55" s="130"/>
      <c r="AHC55" s="130"/>
      <c r="AHD55" s="130"/>
      <c r="AHE55" s="130"/>
      <c r="AHF55" s="130"/>
      <c r="AHG55" s="130"/>
      <c r="AHH55" s="130"/>
      <c r="AHI55" s="130"/>
      <c r="AHJ55" s="130"/>
      <c r="AHK55" s="130"/>
      <c r="AHL55" s="130"/>
      <c r="AHM55" s="130"/>
      <c r="AHN55" s="130"/>
      <c r="AHO55" s="130"/>
      <c r="AHP55" s="130"/>
      <c r="AHQ55" s="130"/>
      <c r="AHR55" s="130"/>
      <c r="AHS55" s="130"/>
      <c r="AHT55" s="130"/>
      <c r="AHU55" s="130"/>
      <c r="AHV55" s="130"/>
      <c r="AHW55" s="130"/>
      <c r="AHX55" s="130"/>
      <c r="AHY55" s="130"/>
      <c r="AHZ55" s="130"/>
      <c r="AIA55" s="130"/>
      <c r="AIB55" s="130"/>
      <c r="AIC55" s="130"/>
      <c r="AID55" s="130"/>
      <c r="AIE55" s="130"/>
      <c r="AIF55" s="130"/>
      <c r="AIG55" s="130"/>
      <c r="AIH55" s="130"/>
      <c r="AII55" s="130"/>
      <c r="AIJ55" s="130"/>
      <c r="AIK55" s="130"/>
      <c r="AIL55" s="130"/>
      <c r="AIM55" s="130"/>
      <c r="AIN55" s="130"/>
      <c r="AIO55" s="130"/>
      <c r="AIP55" s="130"/>
      <c r="AIQ55" s="130"/>
      <c r="AIR55" s="130"/>
      <c r="AIS55" s="130"/>
      <c r="AIT55" s="130"/>
      <c r="AIU55" s="130"/>
      <c r="AIV55" s="130"/>
      <c r="AIW55" s="130"/>
      <c r="AIX55" s="130"/>
      <c r="AIY55" s="130"/>
      <c r="AIZ55" s="130"/>
      <c r="AJA55" s="130"/>
      <c r="AJB55" s="130"/>
      <c r="AJC55" s="130"/>
      <c r="AJD55" s="130"/>
      <c r="AJE55" s="130"/>
      <c r="AJF55" s="130"/>
      <c r="AJG55" s="130"/>
      <c r="AJH55" s="130"/>
      <c r="AJI55" s="130"/>
      <c r="AJJ55" s="130"/>
      <c r="AJK55" s="130"/>
      <c r="AJL55" s="130"/>
      <c r="AJM55" s="130"/>
      <c r="AJN55" s="130"/>
      <c r="AJO55" s="130"/>
      <c r="AJP55" s="130"/>
      <c r="AJQ55" s="130"/>
      <c r="AJR55" s="130"/>
      <c r="AJS55" s="130"/>
      <c r="AJT55" s="130"/>
      <c r="AJU55" s="130"/>
      <c r="AJV55" s="130"/>
      <c r="AJW55" s="130"/>
      <c r="AJX55" s="130"/>
      <c r="AJY55" s="130"/>
      <c r="AJZ55" s="130"/>
      <c r="AKA55" s="130"/>
      <c r="AKB55" s="130"/>
      <c r="AKC55" s="130"/>
      <c r="AKD55" s="130"/>
      <c r="AKE55" s="130"/>
      <c r="AKF55" s="130"/>
      <c r="AKG55" s="130"/>
      <c r="AKH55" s="130"/>
      <c r="AKI55" s="130"/>
      <c r="AKJ55" s="130"/>
      <c r="AKK55" s="130"/>
      <c r="AKL55" s="130"/>
      <c r="AKM55" s="130"/>
      <c r="AKN55" s="130"/>
      <c r="AKO55" s="130"/>
      <c r="AKP55" s="130"/>
      <c r="AKQ55" s="130"/>
      <c r="AKR55" s="130"/>
      <c r="AKS55" s="130"/>
      <c r="AKT55" s="130"/>
      <c r="AKU55" s="130"/>
      <c r="AKV55" s="130"/>
      <c r="AKW55" s="130"/>
      <c r="AKX55" s="130"/>
      <c r="AKY55" s="130"/>
      <c r="AKZ55" s="130"/>
      <c r="ALA55" s="130"/>
      <c r="ALB55" s="130"/>
      <c r="ALC55" s="130"/>
      <c r="ALD55" s="130"/>
      <c r="ALE55" s="130"/>
      <c r="ALF55" s="130"/>
      <c r="ALG55" s="130"/>
      <c r="ALH55" s="130"/>
      <c r="ALI55" s="130"/>
      <c r="ALJ55" s="130"/>
      <c r="ALK55" s="130"/>
      <c r="ALL55" s="130"/>
      <c r="ALM55" s="130"/>
      <c r="ALN55" s="130"/>
      <c r="ALO55" s="130"/>
      <c r="ALP55" s="130"/>
      <c r="ALQ55" s="130"/>
      <c r="ALR55" s="130"/>
      <c r="ALS55" s="130"/>
      <c r="ALT55" s="130"/>
      <c r="ALU55" s="130"/>
      <c r="ALV55" s="130"/>
      <c r="ALW55" s="130"/>
      <c r="ALX55" s="130"/>
      <c r="ALY55" s="130"/>
      <c r="ALZ55" s="130"/>
      <c r="AMA55" s="130"/>
      <c r="AMB55" s="130"/>
      <c r="AMC55" s="130"/>
      <c r="AMD55" s="130"/>
      <c r="AME55" s="130"/>
      <c r="AMF55" s="130"/>
      <c r="AMG55" s="130"/>
      <c r="AMH55" s="130"/>
      <c r="AMI55" s="130"/>
      <c r="AMJ55" s="130"/>
      <c r="AMK55" s="130"/>
      <c r="AML55" s="130"/>
      <c r="AMM55" s="130"/>
      <c r="AMN55" s="130"/>
      <c r="AMO55" s="130"/>
      <c r="AMP55" s="130"/>
      <c r="AMQ55" s="130"/>
      <c r="AMR55" s="130"/>
      <c r="AMS55" s="130"/>
      <c r="AMT55" s="130"/>
      <c r="AMU55" s="130"/>
      <c r="AMV55" s="130"/>
      <c r="AMW55" s="130"/>
      <c r="AMX55" s="130"/>
      <c r="AMY55" s="130"/>
      <c r="AMZ55" s="130"/>
      <c r="ANA55" s="130"/>
      <c r="ANB55" s="130"/>
      <c r="ANC55" s="130"/>
      <c r="AND55" s="130"/>
      <c r="ANE55" s="130"/>
      <c r="ANF55" s="130"/>
      <c r="ANG55" s="130"/>
      <c r="ANH55" s="130"/>
      <c r="ANI55" s="130"/>
      <c r="ANJ55" s="130"/>
      <c r="ANK55" s="130"/>
      <c r="ANL55" s="130"/>
      <c r="ANM55" s="130"/>
      <c r="ANN55" s="130"/>
      <c r="ANO55" s="130"/>
      <c r="ANP55" s="130"/>
      <c r="ANQ55" s="130"/>
      <c r="ANR55" s="130"/>
      <c r="ANS55" s="130"/>
      <c r="ANT55" s="130"/>
      <c r="ANU55" s="130"/>
      <c r="ANV55" s="130"/>
      <c r="ANW55" s="130"/>
      <c r="ANX55" s="130"/>
      <c r="ANY55" s="130"/>
      <c r="ANZ55" s="130"/>
      <c r="AOA55" s="130"/>
      <c r="AOB55" s="130"/>
      <c r="AOC55" s="130"/>
      <c r="AOD55" s="130"/>
      <c r="AOE55" s="130"/>
      <c r="AOF55" s="130"/>
      <c r="AOG55" s="130"/>
      <c r="AOH55" s="130"/>
      <c r="AOI55" s="130"/>
      <c r="AOJ55" s="130"/>
      <c r="AOK55" s="130"/>
      <c r="AOL55" s="130"/>
      <c r="AOM55" s="130"/>
      <c r="AON55" s="130"/>
      <c r="AOO55" s="130"/>
      <c r="AOP55" s="130"/>
      <c r="AOQ55" s="130"/>
      <c r="AOR55" s="130"/>
      <c r="AOS55" s="130"/>
      <c r="AOT55" s="130"/>
      <c r="AOU55" s="130"/>
      <c r="AOV55" s="130"/>
      <c r="AOW55" s="130"/>
      <c r="AOX55" s="130"/>
      <c r="AOY55" s="130"/>
      <c r="AOZ55" s="130"/>
      <c r="APA55" s="130"/>
      <c r="APB55" s="130"/>
      <c r="APC55" s="130"/>
      <c r="APD55" s="130"/>
      <c r="APE55" s="130"/>
      <c r="APF55" s="130"/>
      <c r="APG55" s="130"/>
      <c r="APH55" s="130"/>
      <c r="API55" s="130"/>
      <c r="APJ55" s="130"/>
      <c r="APK55" s="130"/>
      <c r="APL55" s="130"/>
      <c r="APM55" s="130"/>
      <c r="APN55" s="130"/>
      <c r="APO55" s="130"/>
      <c r="APP55" s="130"/>
      <c r="APQ55" s="130"/>
      <c r="APR55" s="130"/>
      <c r="APS55" s="130"/>
      <c r="APT55" s="130"/>
      <c r="APU55" s="130"/>
      <c r="APV55" s="130"/>
      <c r="APW55" s="130"/>
      <c r="APX55" s="130"/>
      <c r="APY55" s="130"/>
      <c r="APZ55" s="130"/>
      <c r="AQA55" s="130"/>
      <c r="AQB55" s="130"/>
      <c r="AQC55" s="130"/>
      <c r="AQD55" s="130"/>
      <c r="AQE55" s="130"/>
      <c r="AQF55" s="130"/>
      <c r="AQG55" s="130"/>
      <c r="AQH55" s="130"/>
      <c r="AQI55" s="130"/>
      <c r="AQJ55" s="130"/>
      <c r="AQK55" s="130"/>
      <c r="AQL55" s="130"/>
      <c r="AQM55" s="130"/>
      <c r="AQN55" s="130"/>
      <c r="AQO55" s="130"/>
      <c r="AQP55" s="130"/>
      <c r="AQQ55" s="130"/>
      <c r="AQR55" s="130"/>
      <c r="AQS55" s="130"/>
      <c r="AQT55" s="130"/>
      <c r="AQU55" s="130"/>
      <c r="AQV55" s="130"/>
      <c r="AQW55" s="130"/>
      <c r="AQX55" s="130"/>
      <c r="AQY55" s="130"/>
      <c r="AQZ55" s="130"/>
      <c r="ARA55" s="130"/>
      <c r="ARB55" s="130"/>
      <c r="ARC55" s="130"/>
      <c r="ARD55" s="130"/>
      <c r="ARE55" s="130"/>
      <c r="ARF55" s="130"/>
      <c r="ARG55" s="130"/>
      <c r="ARH55" s="130"/>
      <c r="ARI55" s="130"/>
      <c r="ARJ55" s="130"/>
      <c r="ARK55" s="130"/>
      <c r="ARL55" s="130"/>
      <c r="ARM55" s="130"/>
      <c r="ARN55" s="130"/>
      <c r="ARO55" s="130"/>
      <c r="ARP55" s="130"/>
      <c r="ARQ55" s="130"/>
      <c r="ARR55" s="130"/>
      <c r="ARS55" s="130"/>
      <c r="ART55" s="130"/>
      <c r="ARU55" s="130"/>
      <c r="ARV55" s="130"/>
      <c r="ARW55" s="130"/>
      <c r="ARX55" s="130"/>
      <c r="ARY55" s="130"/>
      <c r="ARZ55" s="130"/>
      <c r="ASA55" s="130"/>
      <c r="ASB55" s="130"/>
      <c r="ASC55" s="130"/>
      <c r="ASD55" s="130"/>
      <c r="ASE55" s="130"/>
      <c r="ASF55" s="130"/>
      <c r="ASG55" s="130"/>
      <c r="ASH55" s="130"/>
      <c r="ASI55" s="130"/>
      <c r="ASJ55" s="130"/>
      <c r="ASK55" s="130"/>
      <c r="ASL55" s="130"/>
      <c r="ASM55" s="130"/>
      <c r="ASN55" s="130"/>
      <c r="ASO55" s="130"/>
      <c r="ASP55" s="130"/>
      <c r="ASQ55" s="130"/>
      <c r="ASR55" s="130"/>
      <c r="ASS55" s="130"/>
      <c r="AST55" s="130"/>
      <c r="ASU55" s="130"/>
      <c r="ASV55" s="130"/>
      <c r="ASW55" s="130"/>
      <c r="ASX55" s="130"/>
      <c r="ASY55" s="130"/>
      <c r="ASZ55" s="130"/>
      <c r="ATA55" s="130"/>
      <c r="ATB55" s="130"/>
      <c r="ATC55" s="130"/>
      <c r="ATD55" s="130"/>
      <c r="ATE55" s="130"/>
      <c r="ATF55" s="130"/>
      <c r="ATG55" s="130"/>
      <c r="ATH55" s="130"/>
      <c r="ATI55" s="130"/>
      <c r="ATJ55" s="130"/>
      <c r="ATK55" s="130"/>
      <c r="ATL55" s="130"/>
      <c r="ATM55" s="130"/>
      <c r="ATN55" s="130"/>
      <c r="ATO55" s="130"/>
      <c r="ATP55" s="130"/>
      <c r="ATQ55" s="130"/>
      <c r="ATR55" s="130"/>
      <c r="ATS55" s="130"/>
      <c r="ATT55" s="130"/>
      <c r="ATU55" s="130"/>
      <c r="ATV55" s="130"/>
      <c r="ATW55" s="130"/>
      <c r="ATX55" s="130"/>
      <c r="ATY55" s="130"/>
      <c r="ATZ55" s="130"/>
      <c r="AUA55" s="130"/>
      <c r="AUB55" s="130"/>
      <c r="AUC55" s="130"/>
      <c r="AUD55" s="130"/>
      <c r="AUE55" s="130"/>
      <c r="AUF55" s="130"/>
      <c r="AUG55" s="130"/>
      <c r="AUH55" s="130"/>
      <c r="AUI55" s="130"/>
      <c r="AUJ55" s="130"/>
      <c r="AUK55" s="130"/>
      <c r="AUL55" s="130"/>
      <c r="AUM55" s="130"/>
      <c r="AUN55" s="130"/>
      <c r="AUO55" s="130"/>
      <c r="AUP55" s="130"/>
      <c r="AUQ55" s="130"/>
      <c r="AUR55" s="130"/>
      <c r="AUS55" s="130"/>
      <c r="AUT55" s="130"/>
      <c r="AUU55" s="130"/>
      <c r="AUV55" s="130"/>
      <c r="AUW55" s="130"/>
      <c r="AUX55" s="130"/>
      <c r="AUY55" s="130"/>
      <c r="AUZ55" s="130"/>
      <c r="AVA55" s="130"/>
      <c r="AVB55" s="130"/>
      <c r="AVC55" s="130"/>
      <c r="AVD55" s="130"/>
      <c r="AVE55" s="130"/>
      <c r="AVF55" s="130"/>
      <c r="AVG55" s="130"/>
      <c r="AVH55" s="130"/>
      <c r="AVI55" s="130"/>
      <c r="AVJ55" s="130"/>
      <c r="AVK55" s="130"/>
      <c r="AVL55" s="130"/>
      <c r="AVM55" s="130"/>
      <c r="AVN55" s="130"/>
      <c r="AVO55" s="130"/>
      <c r="AVP55" s="130"/>
      <c r="AVQ55" s="130"/>
      <c r="AVR55" s="130"/>
      <c r="AVS55" s="130"/>
      <c r="AVT55" s="130"/>
      <c r="AVU55" s="130"/>
      <c r="AVV55" s="130"/>
      <c r="AVW55" s="130"/>
      <c r="AVX55" s="130"/>
      <c r="AVY55" s="130"/>
      <c r="AVZ55" s="130"/>
      <c r="AWA55" s="130"/>
      <c r="AWB55" s="130"/>
      <c r="AWC55" s="130"/>
      <c r="AWD55" s="130"/>
      <c r="AWE55" s="130"/>
      <c r="AWF55" s="130"/>
      <c r="AWG55" s="130"/>
      <c r="AWH55" s="130"/>
      <c r="AWI55" s="130"/>
      <c r="AWJ55" s="130"/>
      <c r="AWK55" s="130"/>
      <c r="AWL55" s="130"/>
      <c r="AWM55" s="130"/>
      <c r="AWN55" s="130"/>
      <c r="AWO55" s="130"/>
      <c r="AWP55" s="130"/>
      <c r="AWQ55" s="130"/>
      <c r="AWR55" s="130"/>
      <c r="AWS55" s="130"/>
      <c r="AWT55" s="130"/>
      <c r="AWU55" s="130"/>
      <c r="AWV55" s="130"/>
      <c r="AWW55" s="130"/>
      <c r="AWX55" s="130"/>
      <c r="AWY55" s="130"/>
      <c r="AWZ55" s="130"/>
      <c r="AXA55" s="130"/>
      <c r="AXB55" s="130"/>
      <c r="AXC55" s="130"/>
      <c r="AXD55" s="130"/>
      <c r="AXE55" s="130"/>
      <c r="AXF55" s="130"/>
      <c r="AXG55" s="130"/>
      <c r="AXH55" s="130"/>
      <c r="AXI55" s="130"/>
      <c r="AXJ55" s="130"/>
      <c r="AXK55" s="130"/>
      <c r="AXL55" s="130"/>
      <c r="AXM55" s="130"/>
      <c r="AXN55" s="130"/>
      <c r="AXO55" s="130"/>
      <c r="AXP55" s="130"/>
      <c r="AXQ55" s="130"/>
      <c r="AXR55" s="130"/>
      <c r="AXS55" s="130"/>
      <c r="AXT55" s="130"/>
      <c r="AXU55" s="130"/>
      <c r="AXV55" s="130"/>
      <c r="AXW55" s="130"/>
      <c r="AXX55" s="130"/>
      <c r="AXY55" s="130"/>
      <c r="AXZ55" s="130"/>
      <c r="AYA55" s="130"/>
      <c r="AYB55" s="130"/>
      <c r="AYC55" s="130"/>
      <c r="AYD55" s="130"/>
      <c r="AYE55" s="130"/>
      <c r="AYF55" s="130"/>
      <c r="AYG55" s="130"/>
      <c r="AYH55" s="130"/>
      <c r="AYI55" s="130"/>
      <c r="AYJ55" s="130"/>
      <c r="AYK55" s="130"/>
      <c r="AYL55" s="130"/>
      <c r="AYM55" s="130"/>
      <c r="AYN55" s="130"/>
      <c r="AYO55" s="130"/>
      <c r="AYP55" s="130"/>
      <c r="AYQ55" s="130"/>
      <c r="AYR55" s="130"/>
      <c r="AYS55" s="130"/>
      <c r="AYT55" s="130"/>
      <c r="AYU55" s="130"/>
      <c r="AYV55" s="130"/>
      <c r="AYW55" s="130"/>
      <c r="AYX55" s="130"/>
      <c r="AYY55" s="130"/>
      <c r="AYZ55" s="130"/>
      <c r="AZA55" s="130"/>
      <c r="AZB55" s="130"/>
      <c r="AZC55" s="130"/>
      <c r="AZD55" s="130"/>
      <c r="AZE55" s="130"/>
      <c r="AZF55" s="130"/>
      <c r="AZG55" s="130"/>
      <c r="AZH55" s="130"/>
      <c r="AZI55" s="130"/>
      <c r="AZJ55" s="130"/>
      <c r="AZK55" s="130"/>
      <c r="AZL55" s="130"/>
      <c r="AZM55" s="130"/>
      <c r="AZN55" s="130"/>
      <c r="AZO55" s="130"/>
      <c r="AZP55" s="130"/>
      <c r="AZQ55" s="130"/>
      <c r="AZR55" s="130"/>
      <c r="AZS55" s="130"/>
      <c r="AZT55" s="130"/>
      <c r="AZU55" s="130"/>
      <c r="AZV55" s="130"/>
      <c r="AZW55" s="130"/>
      <c r="AZX55" s="130"/>
      <c r="AZY55" s="130"/>
      <c r="AZZ55" s="130"/>
      <c r="BAA55" s="130"/>
      <c r="BAB55" s="130"/>
      <c r="BAC55" s="130"/>
      <c r="BAD55" s="130"/>
      <c r="BAE55" s="130"/>
      <c r="BAF55" s="130"/>
      <c r="BAG55" s="130"/>
      <c r="BAH55" s="130"/>
      <c r="BAI55" s="130"/>
      <c r="BAJ55" s="130"/>
      <c r="BAK55" s="130"/>
      <c r="BAL55" s="130"/>
      <c r="BAM55" s="130"/>
      <c r="BAN55" s="130"/>
      <c r="BAO55" s="130"/>
      <c r="BAP55" s="130"/>
      <c r="BAQ55" s="130"/>
      <c r="BAR55" s="130"/>
      <c r="BAS55" s="130"/>
      <c r="BAT55" s="130"/>
      <c r="BAU55" s="130"/>
      <c r="BAV55" s="130"/>
      <c r="BAW55" s="130"/>
      <c r="BAX55" s="130"/>
      <c r="BAY55" s="130"/>
      <c r="BAZ55" s="130"/>
      <c r="BBA55" s="130"/>
      <c r="BBB55" s="130"/>
      <c r="BBC55" s="130"/>
      <c r="BBD55" s="130"/>
      <c r="BBE55" s="130"/>
      <c r="BBF55" s="130"/>
      <c r="BBG55" s="130"/>
      <c r="BBH55" s="130"/>
      <c r="BBI55" s="130"/>
      <c r="BBJ55" s="130"/>
      <c r="BBK55" s="130"/>
      <c r="BBL55" s="130"/>
      <c r="BBM55" s="130"/>
      <c r="BBN55" s="130"/>
      <c r="BBO55" s="130"/>
      <c r="BBP55" s="130"/>
      <c r="BBQ55" s="130"/>
      <c r="BBR55" s="130"/>
      <c r="BBS55" s="130"/>
      <c r="BBT55" s="130"/>
      <c r="BBU55" s="130"/>
      <c r="BBV55" s="130"/>
      <c r="BBW55" s="130"/>
      <c r="BBX55" s="130"/>
      <c r="BBY55" s="130"/>
      <c r="BBZ55" s="130"/>
      <c r="BCA55" s="130"/>
      <c r="BCB55" s="130"/>
      <c r="BCC55" s="130"/>
      <c r="BCD55" s="130"/>
      <c r="BCE55" s="130"/>
      <c r="BCF55" s="130"/>
      <c r="BCG55" s="130"/>
      <c r="BCH55" s="130"/>
      <c r="BCI55" s="130"/>
      <c r="BCJ55" s="130"/>
      <c r="BCK55" s="130"/>
      <c r="BCL55" s="130"/>
      <c r="BCM55" s="130"/>
      <c r="BCN55" s="130"/>
      <c r="BCO55" s="130"/>
      <c r="BCP55" s="130"/>
      <c r="BCQ55" s="130"/>
      <c r="BCR55" s="130"/>
      <c r="BCS55" s="130"/>
      <c r="BCT55" s="130"/>
      <c r="BCU55" s="130"/>
      <c r="BCV55" s="130"/>
      <c r="BCW55" s="130"/>
      <c r="BCX55" s="130"/>
      <c r="BCY55" s="130"/>
      <c r="BCZ55" s="130"/>
      <c r="BDA55" s="130"/>
      <c r="BDB55" s="130"/>
      <c r="BDC55" s="130"/>
      <c r="BDD55" s="130"/>
      <c r="BDE55" s="130"/>
      <c r="BDF55" s="130"/>
      <c r="BDG55" s="130"/>
      <c r="BDH55" s="130"/>
      <c r="BDI55" s="130"/>
      <c r="BDJ55" s="130"/>
      <c r="BDK55" s="130"/>
      <c r="BDL55" s="130"/>
      <c r="BDM55" s="130"/>
      <c r="BDN55" s="130"/>
      <c r="BDO55" s="130"/>
      <c r="BDP55" s="130"/>
      <c r="BDQ55" s="130"/>
      <c r="BDR55" s="130"/>
      <c r="BDS55" s="130"/>
      <c r="BDT55" s="130"/>
      <c r="BDU55" s="130"/>
      <c r="BDV55" s="130"/>
      <c r="BDW55" s="130"/>
      <c r="BDX55" s="130"/>
      <c r="BDY55" s="130"/>
      <c r="BDZ55" s="130"/>
      <c r="BEA55" s="130"/>
      <c r="BEB55" s="130"/>
      <c r="BEC55" s="130"/>
      <c r="BED55" s="130"/>
      <c r="BEE55" s="130"/>
      <c r="BEF55" s="130"/>
      <c r="BEG55" s="130"/>
      <c r="BEH55" s="130"/>
      <c r="BEI55" s="130"/>
      <c r="BEJ55" s="130"/>
      <c r="BEK55" s="130"/>
      <c r="BEL55" s="130"/>
      <c r="BEM55" s="130"/>
      <c r="BEN55" s="130"/>
      <c r="BEO55" s="130"/>
      <c r="BEP55" s="130"/>
      <c r="BEQ55" s="130"/>
      <c r="BER55" s="130"/>
      <c r="BES55" s="130"/>
      <c r="BET55" s="130"/>
      <c r="BEU55" s="130"/>
      <c r="BEV55" s="130"/>
      <c r="BEW55" s="130"/>
      <c r="BEX55" s="130"/>
      <c r="BEY55" s="130"/>
      <c r="BEZ55" s="130"/>
      <c r="BFA55" s="130"/>
      <c r="BFB55" s="130"/>
      <c r="BFC55" s="130"/>
      <c r="BFD55" s="130"/>
      <c r="BFE55" s="130"/>
      <c r="BFF55" s="130"/>
      <c r="BFG55" s="130"/>
      <c r="BFH55" s="130"/>
      <c r="BFI55" s="130"/>
      <c r="BFJ55" s="130"/>
      <c r="BFK55" s="130"/>
      <c r="BFL55" s="130"/>
      <c r="BFM55" s="130"/>
      <c r="BFN55" s="130"/>
      <c r="BFO55" s="130"/>
      <c r="BFP55" s="130"/>
      <c r="BFQ55" s="130"/>
      <c r="BFR55" s="130"/>
      <c r="BFS55" s="130"/>
      <c r="BFT55" s="130"/>
      <c r="BFU55" s="130"/>
      <c r="BFV55" s="130"/>
      <c r="BFW55" s="130"/>
      <c r="BFX55" s="130"/>
      <c r="BFY55" s="130"/>
      <c r="BFZ55" s="130"/>
      <c r="BGA55" s="130"/>
      <c r="BGB55" s="130"/>
      <c r="BGC55" s="130"/>
      <c r="BGD55" s="130"/>
      <c r="BGE55" s="130"/>
      <c r="BGF55" s="130"/>
      <c r="BGG55" s="130"/>
      <c r="BGH55" s="130"/>
      <c r="BGI55" s="130"/>
      <c r="BGJ55" s="130"/>
      <c r="BGK55" s="130"/>
      <c r="BGL55" s="130"/>
      <c r="BGM55" s="130"/>
      <c r="BGN55" s="130"/>
      <c r="BGO55" s="130"/>
      <c r="BGP55" s="130"/>
      <c r="BGQ55" s="130"/>
      <c r="BGR55" s="130"/>
      <c r="BGS55" s="130"/>
      <c r="BGT55" s="130"/>
      <c r="BGU55" s="130"/>
      <c r="BGV55" s="130"/>
      <c r="BGW55" s="130"/>
      <c r="BGX55" s="130"/>
      <c r="BGY55" s="130"/>
      <c r="BGZ55" s="130"/>
      <c r="BHA55" s="130"/>
      <c r="BHB55" s="130"/>
      <c r="BHC55" s="130"/>
      <c r="BHD55" s="130"/>
      <c r="BHE55" s="130"/>
      <c r="BHF55" s="130"/>
      <c r="BHG55" s="130"/>
      <c r="BHH55" s="130"/>
      <c r="BHI55" s="130"/>
      <c r="BHJ55" s="130"/>
      <c r="BHK55" s="130"/>
      <c r="BHL55" s="130"/>
      <c r="BHM55" s="130"/>
      <c r="BHN55" s="130"/>
      <c r="BHO55" s="130"/>
      <c r="BHP55" s="130"/>
      <c r="BHQ55" s="130"/>
      <c r="BHR55" s="130"/>
      <c r="BHS55" s="130"/>
      <c r="BHT55" s="130"/>
      <c r="BHU55" s="130"/>
      <c r="BHV55" s="130"/>
      <c r="BHW55" s="130"/>
      <c r="BHX55" s="130"/>
      <c r="BHY55" s="130"/>
      <c r="BHZ55" s="130"/>
      <c r="BIA55" s="130"/>
      <c r="BIB55" s="130"/>
      <c r="BIC55" s="130"/>
      <c r="BID55" s="130"/>
      <c r="BIE55" s="130"/>
      <c r="BIF55" s="130"/>
      <c r="BIG55" s="130"/>
      <c r="BIH55" s="130"/>
      <c r="BII55" s="130"/>
      <c r="BIJ55" s="130"/>
      <c r="BIK55" s="130"/>
      <c r="BIL55" s="130"/>
      <c r="BIM55" s="130"/>
      <c r="BIN55" s="130"/>
      <c r="BIO55" s="130"/>
      <c r="BIP55" s="130"/>
      <c r="BIQ55" s="130"/>
      <c r="BIR55" s="130"/>
      <c r="BIS55" s="130"/>
      <c r="BIT55" s="130"/>
      <c r="BIU55" s="130"/>
      <c r="BIV55" s="130"/>
      <c r="BIW55" s="130"/>
      <c r="BIX55" s="130"/>
      <c r="BIY55" s="130"/>
      <c r="BIZ55" s="130"/>
      <c r="BJA55" s="130"/>
      <c r="BJB55" s="130"/>
      <c r="BJC55" s="130"/>
      <c r="BJD55" s="130"/>
      <c r="BJE55" s="130"/>
      <c r="BJF55" s="130"/>
      <c r="BJG55" s="130"/>
      <c r="BJH55" s="130"/>
      <c r="BJI55" s="130"/>
      <c r="BJJ55" s="130"/>
      <c r="BJK55" s="130"/>
      <c r="BJL55" s="130"/>
      <c r="BJM55" s="130"/>
      <c r="BJN55" s="130"/>
      <c r="BJO55" s="130"/>
      <c r="BJP55" s="130"/>
      <c r="BJQ55" s="130"/>
      <c r="BJR55" s="130"/>
      <c r="BJS55" s="130"/>
      <c r="BJT55" s="130"/>
      <c r="BJU55" s="130"/>
      <c r="BJV55" s="130"/>
      <c r="BJW55" s="130"/>
      <c r="BJX55" s="130"/>
      <c r="BJY55" s="130"/>
      <c r="BJZ55" s="130"/>
      <c r="BKA55" s="130"/>
      <c r="BKB55" s="130"/>
      <c r="BKC55" s="130"/>
      <c r="BKD55" s="130"/>
      <c r="BKE55" s="130"/>
      <c r="BKF55" s="130"/>
      <c r="BKG55" s="130"/>
      <c r="BKH55" s="130"/>
      <c r="BKI55" s="130"/>
      <c r="BKJ55" s="130"/>
      <c r="BKK55" s="130"/>
      <c r="BKL55" s="130"/>
      <c r="BKM55" s="130"/>
      <c r="BKN55" s="130"/>
      <c r="BKO55" s="130"/>
      <c r="BKP55" s="130"/>
      <c r="BKQ55" s="130"/>
      <c r="BKR55" s="130"/>
      <c r="BKS55" s="130"/>
      <c r="BKT55" s="130"/>
      <c r="BKU55" s="130"/>
      <c r="BKV55" s="130"/>
      <c r="BKW55" s="130"/>
      <c r="BKX55" s="130"/>
      <c r="BKY55" s="130"/>
      <c r="BKZ55" s="130"/>
      <c r="BLA55" s="130"/>
      <c r="BLB55" s="130"/>
      <c r="BLC55" s="130"/>
      <c r="BLD55" s="130"/>
      <c r="BLE55" s="130"/>
      <c r="BLF55" s="130"/>
      <c r="BLG55" s="130"/>
      <c r="BLH55" s="130"/>
      <c r="BLI55" s="130"/>
      <c r="BLJ55" s="130"/>
      <c r="BLK55" s="130"/>
      <c r="BLL55" s="130"/>
      <c r="BLM55" s="130"/>
      <c r="BLN55" s="130"/>
      <c r="BLO55" s="130"/>
    </row>
    <row r="56" spans="1:1680">
      <c r="A56" s="361" t="s">
        <v>529</v>
      </c>
      <c r="B56" s="361"/>
      <c r="C56" s="361"/>
      <c r="D56" s="361"/>
      <c r="E56" s="361"/>
      <c r="F56" s="361"/>
      <c r="G56" s="361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  <c r="IW56" s="113"/>
      <c r="IX56" s="113"/>
      <c r="IY56" s="113"/>
      <c r="IZ56" s="113"/>
      <c r="JA56" s="113"/>
      <c r="JB56" s="113"/>
      <c r="JC56" s="113"/>
      <c r="JD56" s="113"/>
      <c r="JE56" s="113"/>
      <c r="JF56" s="113"/>
      <c r="JG56" s="113"/>
      <c r="JH56" s="113"/>
      <c r="JI56" s="113"/>
      <c r="JJ56" s="113"/>
      <c r="JK56" s="113"/>
      <c r="JL56" s="113"/>
      <c r="JM56" s="113"/>
      <c r="JN56" s="113"/>
      <c r="JO56" s="113"/>
      <c r="JP56" s="113"/>
      <c r="JQ56" s="113"/>
      <c r="JR56" s="113"/>
      <c r="JS56" s="113"/>
      <c r="JT56" s="113"/>
      <c r="JU56" s="113"/>
      <c r="JV56" s="113"/>
      <c r="JW56" s="113"/>
      <c r="JX56" s="113"/>
      <c r="JY56" s="113"/>
      <c r="JZ56" s="113"/>
      <c r="KA56" s="113"/>
      <c r="KB56" s="113"/>
      <c r="KC56" s="113"/>
      <c r="KD56" s="113"/>
      <c r="KE56" s="113"/>
      <c r="KF56" s="113"/>
      <c r="KG56" s="113"/>
      <c r="KH56" s="113"/>
      <c r="KI56" s="113"/>
      <c r="KJ56" s="113"/>
      <c r="KK56" s="113"/>
      <c r="KL56" s="113"/>
      <c r="KM56" s="113"/>
      <c r="KN56" s="113"/>
      <c r="KO56" s="113"/>
      <c r="KP56" s="113"/>
      <c r="KQ56" s="113"/>
      <c r="KR56" s="113"/>
      <c r="KS56" s="113"/>
      <c r="KT56" s="113"/>
      <c r="KU56" s="113"/>
      <c r="KV56" s="113"/>
      <c r="KW56" s="113"/>
      <c r="KX56" s="113"/>
      <c r="KY56" s="113"/>
      <c r="KZ56" s="113"/>
      <c r="LA56" s="113"/>
      <c r="LB56" s="113"/>
      <c r="LC56" s="113"/>
      <c r="LD56" s="113"/>
      <c r="LE56" s="113"/>
      <c r="LF56" s="113"/>
      <c r="LG56" s="113"/>
      <c r="LH56" s="113"/>
      <c r="LI56" s="113"/>
      <c r="LJ56" s="113"/>
      <c r="LK56" s="113"/>
      <c r="LL56" s="113"/>
      <c r="LM56" s="113"/>
      <c r="LN56" s="113"/>
      <c r="LO56" s="113"/>
      <c r="LP56" s="113"/>
      <c r="LQ56" s="113"/>
      <c r="LR56" s="113"/>
      <c r="LS56" s="113"/>
      <c r="LT56" s="113"/>
      <c r="LU56" s="113"/>
      <c r="LV56" s="113"/>
      <c r="LW56" s="113"/>
      <c r="LX56" s="113"/>
      <c r="LY56" s="113"/>
      <c r="LZ56" s="113"/>
      <c r="MA56" s="113"/>
      <c r="MB56" s="113"/>
      <c r="MC56" s="113"/>
      <c r="MD56" s="113"/>
      <c r="ME56" s="113"/>
      <c r="MF56" s="113"/>
      <c r="MG56" s="113"/>
      <c r="MH56" s="113"/>
      <c r="MI56" s="113"/>
      <c r="MJ56" s="113"/>
      <c r="MK56" s="113"/>
      <c r="ML56" s="113"/>
      <c r="MM56" s="113"/>
      <c r="MN56" s="113"/>
      <c r="MO56" s="113"/>
      <c r="MP56" s="113"/>
      <c r="MQ56" s="113"/>
      <c r="MR56" s="113"/>
      <c r="MS56" s="113"/>
      <c r="MT56" s="113"/>
      <c r="MU56" s="113"/>
      <c r="MV56" s="113"/>
      <c r="MW56" s="113"/>
      <c r="MX56" s="113"/>
      <c r="MY56" s="113"/>
      <c r="MZ56" s="113"/>
      <c r="NA56" s="113"/>
      <c r="NB56" s="113"/>
      <c r="NC56" s="113"/>
      <c r="ND56" s="113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3"/>
      <c r="NS56" s="113"/>
      <c r="NT56" s="113"/>
      <c r="NU56" s="113"/>
      <c r="NV56" s="113"/>
      <c r="NW56" s="113"/>
      <c r="NX56" s="113"/>
      <c r="NY56" s="113"/>
      <c r="NZ56" s="113"/>
      <c r="OA56" s="113"/>
      <c r="OB56" s="113"/>
      <c r="OC56" s="113"/>
      <c r="OD56" s="113"/>
      <c r="OE56" s="113"/>
      <c r="OF56" s="113"/>
      <c r="OG56" s="113"/>
      <c r="OH56" s="113"/>
      <c r="OI56" s="113"/>
      <c r="OJ56" s="113"/>
      <c r="OK56" s="113"/>
      <c r="OL56" s="113"/>
      <c r="OM56" s="113"/>
      <c r="ON56" s="113"/>
      <c r="OO56" s="113"/>
      <c r="OP56" s="113"/>
      <c r="OQ56" s="113"/>
      <c r="OR56" s="113"/>
      <c r="OS56" s="113"/>
      <c r="OT56" s="113"/>
      <c r="OU56" s="113"/>
      <c r="OV56" s="113"/>
      <c r="OW56" s="113"/>
      <c r="OX56" s="113"/>
      <c r="OY56" s="113"/>
      <c r="OZ56" s="113"/>
      <c r="PA56" s="113"/>
      <c r="PB56" s="113"/>
      <c r="PC56" s="113"/>
      <c r="PD56" s="113"/>
      <c r="PE56" s="113"/>
      <c r="PF56" s="113"/>
      <c r="PG56" s="113"/>
      <c r="PH56" s="113"/>
      <c r="PI56" s="113"/>
      <c r="PJ56" s="113"/>
      <c r="PK56" s="113"/>
      <c r="PL56" s="113"/>
      <c r="PM56" s="113"/>
      <c r="PN56" s="113"/>
      <c r="PO56" s="113"/>
      <c r="PP56" s="113"/>
      <c r="PQ56" s="113"/>
      <c r="PR56" s="113"/>
      <c r="PS56" s="113"/>
      <c r="PT56" s="113"/>
      <c r="PU56" s="113"/>
      <c r="PV56" s="113"/>
      <c r="PW56" s="113"/>
      <c r="PX56" s="113"/>
      <c r="PY56" s="113"/>
      <c r="PZ56" s="113"/>
      <c r="QA56" s="113"/>
      <c r="QB56" s="113"/>
      <c r="QC56" s="113"/>
      <c r="QD56" s="113"/>
      <c r="QE56" s="113"/>
      <c r="QF56" s="113"/>
      <c r="QG56" s="113"/>
      <c r="QH56" s="113"/>
      <c r="QI56" s="113"/>
      <c r="QJ56" s="113"/>
      <c r="QK56" s="113"/>
      <c r="QL56" s="113"/>
      <c r="QM56" s="113"/>
      <c r="QN56" s="113"/>
      <c r="QO56" s="113"/>
      <c r="QP56" s="113"/>
      <c r="QQ56" s="113"/>
      <c r="QR56" s="113"/>
      <c r="QS56" s="113"/>
      <c r="QT56" s="113"/>
      <c r="QU56" s="113"/>
      <c r="QV56" s="113"/>
      <c r="QW56" s="113"/>
      <c r="QX56" s="113"/>
      <c r="QY56" s="113"/>
      <c r="QZ56" s="113"/>
      <c r="RA56" s="113"/>
      <c r="RB56" s="113"/>
      <c r="RC56" s="113"/>
      <c r="RD56" s="113"/>
      <c r="RE56" s="113"/>
      <c r="RF56" s="113"/>
      <c r="RG56" s="113"/>
      <c r="RH56" s="113"/>
      <c r="RI56" s="113"/>
      <c r="RJ56" s="113"/>
      <c r="RK56" s="113"/>
      <c r="RL56" s="113"/>
      <c r="RM56" s="113"/>
      <c r="RN56" s="113"/>
      <c r="RO56" s="113"/>
      <c r="RP56" s="113"/>
      <c r="RQ56" s="113"/>
      <c r="RR56" s="113"/>
      <c r="RS56" s="113"/>
      <c r="RT56" s="113"/>
      <c r="RU56" s="113"/>
      <c r="RV56" s="113"/>
      <c r="RW56" s="113"/>
      <c r="RX56" s="113"/>
      <c r="RY56" s="113"/>
      <c r="RZ56" s="113"/>
      <c r="SA56" s="113"/>
      <c r="SB56" s="113"/>
      <c r="SC56" s="113"/>
      <c r="SD56" s="113"/>
      <c r="SE56" s="113"/>
      <c r="SF56" s="113"/>
      <c r="SG56" s="113"/>
      <c r="SH56" s="113"/>
      <c r="SI56" s="113"/>
      <c r="SJ56" s="113"/>
      <c r="SK56" s="113"/>
      <c r="SL56" s="113"/>
      <c r="SM56" s="113"/>
      <c r="SN56" s="113"/>
      <c r="SO56" s="113"/>
      <c r="SP56" s="113"/>
      <c r="SQ56" s="113"/>
      <c r="SR56" s="113"/>
      <c r="SS56" s="113"/>
      <c r="ST56" s="113"/>
      <c r="SU56" s="113"/>
      <c r="SV56" s="113"/>
      <c r="SW56" s="113"/>
      <c r="SX56" s="113"/>
      <c r="SY56" s="113"/>
      <c r="SZ56" s="113"/>
      <c r="TA56" s="113"/>
      <c r="TB56" s="113"/>
      <c r="TC56" s="113"/>
      <c r="TD56" s="113"/>
      <c r="TE56" s="113"/>
      <c r="TF56" s="113"/>
      <c r="TG56" s="113"/>
      <c r="TH56" s="113"/>
      <c r="TI56" s="113"/>
      <c r="TJ56" s="113"/>
      <c r="TK56" s="113"/>
      <c r="TL56" s="113"/>
      <c r="TM56" s="113"/>
      <c r="TN56" s="113"/>
      <c r="TO56" s="113"/>
      <c r="TP56" s="113"/>
      <c r="TQ56" s="113"/>
      <c r="TR56" s="113"/>
      <c r="TS56" s="113"/>
      <c r="TT56" s="113"/>
      <c r="TU56" s="113"/>
      <c r="TV56" s="113"/>
      <c r="TW56" s="113"/>
      <c r="TX56" s="113"/>
      <c r="TY56" s="113"/>
      <c r="TZ56" s="113"/>
      <c r="UA56" s="113"/>
      <c r="UB56" s="113"/>
      <c r="UC56" s="113"/>
      <c r="UD56" s="113"/>
      <c r="UE56" s="113"/>
      <c r="UF56" s="113"/>
      <c r="UG56" s="113"/>
      <c r="UH56" s="113"/>
      <c r="UI56" s="113"/>
      <c r="UJ56" s="113"/>
      <c r="UK56" s="113"/>
      <c r="UL56" s="113"/>
      <c r="UM56" s="113"/>
      <c r="UN56" s="113"/>
      <c r="UO56" s="113"/>
      <c r="UP56" s="113"/>
      <c r="UQ56" s="113"/>
      <c r="UR56" s="113"/>
      <c r="US56" s="113"/>
      <c r="UT56" s="113"/>
      <c r="UU56" s="113"/>
      <c r="UV56" s="113"/>
      <c r="UW56" s="113"/>
      <c r="UX56" s="113"/>
      <c r="UY56" s="113"/>
      <c r="UZ56" s="113"/>
      <c r="VA56" s="113"/>
      <c r="VB56" s="113"/>
      <c r="VC56" s="113"/>
      <c r="VD56" s="113"/>
      <c r="VE56" s="113"/>
      <c r="VF56" s="113"/>
      <c r="VG56" s="113"/>
      <c r="VH56" s="113"/>
      <c r="VI56" s="113"/>
      <c r="VJ56" s="113"/>
      <c r="VK56" s="113"/>
      <c r="VL56" s="113"/>
      <c r="VM56" s="113"/>
      <c r="VN56" s="113"/>
      <c r="VO56" s="113"/>
      <c r="VP56" s="113"/>
      <c r="VQ56" s="113"/>
      <c r="VR56" s="113"/>
      <c r="VS56" s="113"/>
      <c r="VT56" s="113"/>
      <c r="VU56" s="113"/>
      <c r="VV56" s="113"/>
      <c r="VW56" s="113"/>
      <c r="VX56" s="113"/>
      <c r="VY56" s="113"/>
      <c r="VZ56" s="113"/>
      <c r="WA56" s="113"/>
      <c r="WB56" s="113"/>
      <c r="WC56" s="113"/>
      <c r="WD56" s="113"/>
      <c r="WE56" s="113"/>
      <c r="WF56" s="113"/>
      <c r="WG56" s="113"/>
      <c r="WH56" s="113"/>
      <c r="WI56" s="113"/>
      <c r="WJ56" s="113"/>
      <c r="WK56" s="113"/>
      <c r="WL56" s="113"/>
      <c r="WM56" s="113"/>
      <c r="WN56" s="113"/>
      <c r="WO56" s="113"/>
      <c r="WP56" s="113"/>
      <c r="WQ56" s="113"/>
      <c r="WR56" s="113"/>
      <c r="WS56" s="113"/>
      <c r="WT56" s="113"/>
      <c r="WU56" s="113"/>
      <c r="WV56" s="113"/>
      <c r="WW56" s="113"/>
      <c r="WX56" s="113"/>
      <c r="WY56" s="113"/>
      <c r="WZ56" s="113"/>
      <c r="XA56" s="113"/>
      <c r="XB56" s="113"/>
      <c r="XC56" s="113"/>
      <c r="XD56" s="113"/>
      <c r="XE56" s="113"/>
      <c r="XF56" s="113"/>
      <c r="XG56" s="113"/>
      <c r="XH56" s="113"/>
      <c r="XI56" s="113"/>
      <c r="XJ56" s="113"/>
      <c r="XK56" s="113"/>
      <c r="XL56" s="113"/>
      <c r="XM56" s="113"/>
      <c r="XN56" s="113"/>
      <c r="XO56" s="113"/>
      <c r="XP56" s="113"/>
      <c r="XQ56" s="113"/>
      <c r="XR56" s="113"/>
      <c r="XS56" s="113"/>
      <c r="XT56" s="113"/>
      <c r="XU56" s="113"/>
      <c r="XV56" s="113"/>
      <c r="XW56" s="113"/>
      <c r="XX56" s="113"/>
      <c r="XY56" s="113"/>
      <c r="XZ56" s="113"/>
      <c r="YA56" s="113"/>
      <c r="YB56" s="113"/>
      <c r="YC56" s="113"/>
      <c r="YD56" s="113"/>
      <c r="YE56" s="113"/>
      <c r="YF56" s="113"/>
      <c r="YG56" s="113"/>
      <c r="YH56" s="113"/>
      <c r="YI56" s="113"/>
      <c r="YJ56" s="113"/>
      <c r="YK56" s="113"/>
      <c r="YL56" s="113"/>
      <c r="YM56" s="113"/>
      <c r="YN56" s="113"/>
      <c r="YO56" s="113"/>
      <c r="YP56" s="113"/>
      <c r="YQ56" s="113"/>
      <c r="YR56" s="113"/>
      <c r="YS56" s="113"/>
      <c r="YT56" s="113"/>
      <c r="YU56" s="113"/>
      <c r="YV56" s="113"/>
      <c r="YW56" s="113"/>
      <c r="YX56" s="113"/>
      <c r="YY56" s="113"/>
      <c r="YZ56" s="113"/>
      <c r="ZA56" s="113"/>
      <c r="ZB56" s="113"/>
      <c r="ZC56" s="113"/>
      <c r="ZD56" s="113"/>
      <c r="ZE56" s="113"/>
      <c r="ZF56" s="113"/>
      <c r="ZG56" s="113"/>
      <c r="ZH56" s="113"/>
      <c r="ZI56" s="113"/>
      <c r="ZJ56" s="113"/>
      <c r="ZK56" s="113"/>
      <c r="ZL56" s="113"/>
      <c r="ZM56" s="113"/>
      <c r="ZN56" s="113"/>
      <c r="ZO56" s="113"/>
      <c r="ZP56" s="113"/>
      <c r="ZQ56" s="113"/>
      <c r="ZR56" s="113"/>
      <c r="ZS56" s="113"/>
      <c r="ZT56" s="113"/>
      <c r="ZU56" s="113"/>
      <c r="ZV56" s="113"/>
      <c r="ZW56" s="113"/>
      <c r="ZX56" s="113"/>
      <c r="ZY56" s="113"/>
      <c r="ZZ56" s="113"/>
      <c r="AAA56" s="113"/>
      <c r="AAB56" s="113"/>
      <c r="AAC56" s="113"/>
      <c r="AAD56" s="113"/>
      <c r="AAE56" s="113"/>
      <c r="AAF56" s="113"/>
      <c r="AAG56" s="113"/>
      <c r="AAH56" s="113"/>
      <c r="AAI56" s="113"/>
      <c r="AAJ56" s="113"/>
      <c r="AAK56" s="113"/>
      <c r="AAL56" s="113"/>
      <c r="AAM56" s="113"/>
      <c r="AAN56" s="113"/>
      <c r="AAO56" s="113"/>
      <c r="AAP56" s="113"/>
      <c r="AAQ56" s="113"/>
      <c r="AAR56" s="113"/>
      <c r="AAS56" s="113"/>
      <c r="AAT56" s="113"/>
      <c r="AAU56" s="113"/>
      <c r="AAV56" s="113"/>
      <c r="AAW56" s="113"/>
      <c r="AAX56" s="113"/>
      <c r="AAY56" s="113"/>
      <c r="AAZ56" s="113"/>
      <c r="ABA56" s="113"/>
      <c r="ABB56" s="113"/>
      <c r="ABC56" s="113"/>
      <c r="ABD56" s="113"/>
      <c r="ABE56" s="113"/>
      <c r="ABF56" s="113"/>
      <c r="ABG56" s="113"/>
      <c r="ABH56" s="113"/>
      <c r="ABI56" s="113"/>
      <c r="ABJ56" s="113"/>
      <c r="ABK56" s="113"/>
      <c r="ABL56" s="113"/>
      <c r="ABM56" s="113"/>
      <c r="ABN56" s="113"/>
      <c r="ABO56" s="113"/>
      <c r="ABP56" s="113"/>
      <c r="ABQ56" s="113"/>
      <c r="ABR56" s="113"/>
      <c r="ABS56" s="113"/>
      <c r="ABT56" s="113"/>
      <c r="ABU56" s="113"/>
      <c r="ABV56" s="113"/>
      <c r="ABW56" s="113"/>
      <c r="ABX56" s="113"/>
      <c r="ABY56" s="113"/>
      <c r="ABZ56" s="113"/>
      <c r="ACA56" s="113"/>
      <c r="ACB56" s="113"/>
      <c r="ACC56" s="113"/>
      <c r="ACD56" s="113"/>
      <c r="ACE56" s="113"/>
      <c r="ACF56" s="113"/>
      <c r="ACG56" s="113"/>
      <c r="ACH56" s="113"/>
      <c r="ACI56" s="113"/>
      <c r="ACJ56" s="113"/>
      <c r="ACK56" s="113"/>
      <c r="ACL56" s="113"/>
      <c r="ACM56" s="113"/>
      <c r="ACN56" s="113"/>
      <c r="ACO56" s="113"/>
      <c r="ACP56" s="113"/>
      <c r="ACQ56" s="113"/>
      <c r="ACR56" s="113"/>
      <c r="ACS56" s="113"/>
      <c r="ACT56" s="113"/>
      <c r="ACU56" s="113"/>
      <c r="ACV56" s="113"/>
      <c r="ACW56" s="113"/>
      <c r="ACX56" s="113"/>
      <c r="ACY56" s="113"/>
      <c r="ACZ56" s="113"/>
      <c r="ADA56" s="113"/>
      <c r="ADB56" s="113"/>
      <c r="ADC56" s="113"/>
      <c r="ADD56" s="113"/>
      <c r="ADE56" s="113"/>
      <c r="ADF56" s="113"/>
      <c r="ADG56" s="113"/>
      <c r="ADH56" s="113"/>
      <c r="ADI56" s="113"/>
      <c r="ADJ56" s="113"/>
      <c r="ADK56" s="113"/>
      <c r="ADL56" s="113"/>
      <c r="ADM56" s="113"/>
      <c r="ADN56" s="113"/>
      <c r="ADO56" s="113"/>
      <c r="ADP56" s="113"/>
      <c r="ADQ56" s="113"/>
      <c r="ADR56" s="113"/>
      <c r="ADS56" s="113"/>
      <c r="ADT56" s="113"/>
      <c r="ADU56" s="113"/>
      <c r="ADV56" s="113"/>
      <c r="ADW56" s="113"/>
      <c r="ADX56" s="113"/>
      <c r="ADY56" s="113"/>
      <c r="ADZ56" s="113"/>
      <c r="AEA56" s="113"/>
      <c r="AEB56" s="113"/>
      <c r="AEC56" s="113"/>
      <c r="AED56" s="113"/>
      <c r="AEE56" s="113"/>
      <c r="AEF56" s="113"/>
      <c r="AEG56" s="113"/>
      <c r="AEH56" s="113"/>
      <c r="AEI56" s="113"/>
      <c r="AEJ56" s="113"/>
      <c r="AEK56" s="113"/>
      <c r="AEL56" s="113"/>
      <c r="AEM56" s="113"/>
      <c r="AEN56" s="113"/>
      <c r="AEO56" s="113"/>
      <c r="AEP56" s="113"/>
      <c r="AEQ56" s="113"/>
      <c r="AER56" s="113"/>
      <c r="AES56" s="113"/>
      <c r="AET56" s="113"/>
      <c r="AEU56" s="113"/>
      <c r="AEV56" s="113"/>
      <c r="AEW56" s="113"/>
      <c r="AEX56" s="113"/>
      <c r="AEY56" s="113"/>
      <c r="AEZ56" s="113"/>
      <c r="AFA56" s="113"/>
      <c r="AFB56" s="113"/>
      <c r="AFC56" s="113"/>
      <c r="AFD56" s="113"/>
      <c r="AFE56" s="113"/>
      <c r="AFF56" s="113"/>
      <c r="AFG56" s="113"/>
      <c r="AFH56" s="113"/>
      <c r="AFI56" s="113"/>
      <c r="AFJ56" s="113"/>
      <c r="AFK56" s="113"/>
      <c r="AFL56" s="113"/>
      <c r="AFM56" s="113"/>
      <c r="AFN56" s="113"/>
      <c r="AFO56" s="113"/>
      <c r="AFP56" s="113"/>
      <c r="AFQ56" s="113"/>
      <c r="AFR56" s="113"/>
      <c r="AFS56" s="113"/>
      <c r="AFT56" s="113"/>
      <c r="AFU56" s="113"/>
      <c r="AFV56" s="113"/>
      <c r="AFW56" s="113"/>
      <c r="AFX56" s="113"/>
      <c r="AFY56" s="113"/>
      <c r="AFZ56" s="113"/>
      <c r="AGA56" s="113"/>
      <c r="AGB56" s="113"/>
      <c r="AGC56" s="113"/>
      <c r="AGD56" s="113"/>
      <c r="AGE56" s="113"/>
      <c r="AGF56" s="113"/>
      <c r="AGG56" s="113"/>
      <c r="AGH56" s="113"/>
      <c r="AGI56" s="113"/>
      <c r="AGJ56" s="113"/>
      <c r="AGK56" s="113"/>
      <c r="AGL56" s="113"/>
      <c r="AGM56" s="113"/>
      <c r="AGN56" s="113"/>
      <c r="AGO56" s="113"/>
      <c r="AGP56" s="113"/>
      <c r="AGQ56" s="113"/>
      <c r="AGR56" s="113"/>
      <c r="AGS56" s="113"/>
      <c r="AGT56" s="113"/>
      <c r="AGU56" s="113"/>
      <c r="AGV56" s="113"/>
      <c r="AGW56" s="113"/>
      <c r="AGX56" s="113"/>
      <c r="AGY56" s="113"/>
      <c r="AGZ56" s="113"/>
      <c r="AHA56" s="113"/>
      <c r="AHB56" s="113"/>
      <c r="AHC56" s="113"/>
      <c r="AHD56" s="113"/>
      <c r="AHE56" s="113"/>
      <c r="AHF56" s="113"/>
      <c r="AHG56" s="113"/>
      <c r="AHH56" s="113"/>
      <c r="AHI56" s="113"/>
      <c r="AHJ56" s="113"/>
      <c r="AHK56" s="113"/>
      <c r="AHL56" s="113"/>
      <c r="AHM56" s="113"/>
      <c r="AHN56" s="113"/>
      <c r="AHO56" s="113"/>
      <c r="AHP56" s="113"/>
      <c r="AHQ56" s="113"/>
      <c r="AHR56" s="113"/>
      <c r="AHS56" s="113"/>
      <c r="AHT56" s="113"/>
      <c r="AHU56" s="113"/>
      <c r="AHV56" s="113"/>
      <c r="AHW56" s="113"/>
      <c r="AHX56" s="113"/>
      <c r="AHY56" s="113"/>
      <c r="AHZ56" s="113"/>
      <c r="AIA56" s="113"/>
      <c r="AIB56" s="113"/>
      <c r="AIC56" s="113"/>
      <c r="AID56" s="113"/>
      <c r="AIE56" s="113"/>
      <c r="AIF56" s="113"/>
      <c r="AIG56" s="113"/>
      <c r="AIH56" s="113"/>
      <c r="AII56" s="113"/>
      <c r="AIJ56" s="113"/>
      <c r="AIK56" s="113"/>
      <c r="AIL56" s="113"/>
      <c r="AIM56" s="113"/>
      <c r="AIN56" s="113"/>
      <c r="AIO56" s="113"/>
      <c r="AIP56" s="113"/>
      <c r="AIQ56" s="113"/>
      <c r="AIR56" s="113"/>
      <c r="AIS56" s="113"/>
      <c r="AIT56" s="113"/>
      <c r="AIU56" s="113"/>
      <c r="AIV56" s="113"/>
      <c r="AIW56" s="113"/>
      <c r="AIX56" s="113"/>
      <c r="AIY56" s="113"/>
      <c r="AIZ56" s="113"/>
      <c r="AJA56" s="113"/>
      <c r="AJB56" s="113"/>
      <c r="AJC56" s="113"/>
      <c r="AJD56" s="113"/>
      <c r="AJE56" s="113"/>
      <c r="AJF56" s="113"/>
      <c r="AJG56" s="113"/>
      <c r="AJH56" s="113"/>
      <c r="AJI56" s="113"/>
      <c r="AJJ56" s="113"/>
      <c r="AJK56" s="113"/>
      <c r="AJL56" s="113"/>
      <c r="AJM56" s="113"/>
      <c r="AJN56" s="113"/>
      <c r="AJO56" s="113"/>
      <c r="AJP56" s="113"/>
      <c r="AJQ56" s="113"/>
      <c r="AJR56" s="113"/>
      <c r="AJS56" s="113"/>
      <c r="AJT56" s="113"/>
      <c r="AJU56" s="113"/>
      <c r="AJV56" s="113"/>
      <c r="AJW56" s="113"/>
      <c r="AJX56" s="113"/>
      <c r="AJY56" s="113"/>
      <c r="AJZ56" s="113"/>
      <c r="AKA56" s="113"/>
      <c r="AKB56" s="113"/>
      <c r="AKC56" s="113"/>
      <c r="AKD56" s="113"/>
      <c r="AKE56" s="113"/>
      <c r="AKF56" s="113"/>
      <c r="AKG56" s="113"/>
      <c r="AKH56" s="113"/>
      <c r="AKI56" s="113"/>
      <c r="AKJ56" s="113"/>
      <c r="AKK56" s="113"/>
      <c r="AKL56" s="113"/>
      <c r="AKM56" s="113"/>
      <c r="AKN56" s="113"/>
      <c r="AKO56" s="113"/>
      <c r="AKP56" s="113"/>
      <c r="AKQ56" s="113"/>
      <c r="AKR56" s="113"/>
      <c r="AKS56" s="113"/>
      <c r="AKT56" s="113"/>
      <c r="AKU56" s="113"/>
      <c r="AKV56" s="113"/>
      <c r="AKW56" s="113"/>
      <c r="AKX56" s="113"/>
      <c r="AKY56" s="113"/>
      <c r="AKZ56" s="113"/>
      <c r="ALA56" s="113"/>
      <c r="ALB56" s="113"/>
      <c r="ALC56" s="113"/>
      <c r="ALD56" s="113"/>
      <c r="ALE56" s="113"/>
      <c r="ALF56" s="113"/>
      <c r="ALG56" s="113"/>
      <c r="ALH56" s="113"/>
      <c r="ALI56" s="113"/>
      <c r="ALJ56" s="113"/>
      <c r="ALK56" s="113"/>
      <c r="ALL56" s="113"/>
      <c r="ALM56" s="113"/>
      <c r="ALN56" s="113"/>
      <c r="ALO56" s="113"/>
      <c r="ALP56" s="113"/>
      <c r="ALQ56" s="113"/>
      <c r="ALR56" s="113"/>
      <c r="ALS56" s="113"/>
      <c r="ALT56" s="113"/>
      <c r="ALU56" s="113"/>
      <c r="ALV56" s="113"/>
      <c r="ALW56" s="113"/>
      <c r="ALX56" s="113"/>
      <c r="ALY56" s="113"/>
      <c r="ALZ56" s="113"/>
      <c r="AMA56" s="113"/>
      <c r="AMB56" s="113"/>
      <c r="AMC56" s="113"/>
      <c r="AMD56" s="113"/>
      <c r="AME56" s="113"/>
      <c r="AMF56" s="113"/>
      <c r="AMG56" s="113"/>
      <c r="AMH56" s="113"/>
      <c r="AMI56" s="113"/>
      <c r="AMJ56" s="113"/>
      <c r="AMK56" s="113"/>
      <c r="AML56" s="113"/>
      <c r="AMM56" s="113"/>
      <c r="AMN56" s="113"/>
      <c r="AMO56" s="113"/>
      <c r="AMP56" s="113"/>
      <c r="AMQ56" s="113"/>
      <c r="AMR56" s="113"/>
      <c r="AMS56" s="113"/>
      <c r="AMT56" s="113"/>
      <c r="AMU56" s="113"/>
      <c r="AMV56" s="113"/>
      <c r="AMW56" s="113"/>
      <c r="AMX56" s="113"/>
      <c r="AMY56" s="113"/>
      <c r="AMZ56" s="113"/>
      <c r="ANA56" s="113"/>
      <c r="ANB56" s="113"/>
      <c r="ANC56" s="113"/>
      <c r="AND56" s="113"/>
      <c r="ANE56" s="113"/>
      <c r="ANF56" s="113"/>
      <c r="ANG56" s="113"/>
      <c r="ANH56" s="113"/>
      <c r="ANI56" s="113"/>
      <c r="ANJ56" s="113"/>
      <c r="ANK56" s="113"/>
      <c r="ANL56" s="113"/>
      <c r="ANM56" s="113"/>
      <c r="ANN56" s="113"/>
      <c r="ANO56" s="113"/>
      <c r="ANP56" s="113"/>
      <c r="ANQ56" s="113"/>
      <c r="ANR56" s="113"/>
      <c r="ANS56" s="113"/>
      <c r="ANT56" s="113"/>
      <c r="ANU56" s="113"/>
      <c r="ANV56" s="113"/>
      <c r="ANW56" s="113"/>
      <c r="ANX56" s="113"/>
      <c r="ANY56" s="113"/>
      <c r="ANZ56" s="113"/>
      <c r="AOA56" s="113"/>
      <c r="AOB56" s="113"/>
      <c r="AOC56" s="113"/>
      <c r="AOD56" s="113"/>
      <c r="AOE56" s="113"/>
      <c r="AOF56" s="113"/>
      <c r="AOG56" s="113"/>
      <c r="AOH56" s="113"/>
      <c r="AOI56" s="113"/>
      <c r="AOJ56" s="113"/>
      <c r="AOK56" s="113"/>
      <c r="AOL56" s="113"/>
      <c r="AOM56" s="113"/>
      <c r="AON56" s="113"/>
      <c r="AOO56" s="113"/>
      <c r="AOP56" s="113"/>
      <c r="AOQ56" s="113"/>
      <c r="AOR56" s="113"/>
      <c r="AOS56" s="113"/>
      <c r="AOT56" s="113"/>
      <c r="AOU56" s="113"/>
      <c r="AOV56" s="113"/>
      <c r="AOW56" s="113"/>
      <c r="AOX56" s="113"/>
      <c r="AOY56" s="113"/>
      <c r="AOZ56" s="113"/>
      <c r="APA56" s="113"/>
      <c r="APB56" s="113"/>
      <c r="APC56" s="113"/>
      <c r="APD56" s="113"/>
      <c r="APE56" s="113"/>
      <c r="APF56" s="113"/>
      <c r="APG56" s="113"/>
      <c r="APH56" s="113"/>
      <c r="API56" s="113"/>
      <c r="APJ56" s="113"/>
      <c r="APK56" s="113"/>
      <c r="APL56" s="113"/>
      <c r="APM56" s="113"/>
      <c r="APN56" s="113"/>
      <c r="APO56" s="113"/>
      <c r="APP56" s="113"/>
      <c r="APQ56" s="113"/>
      <c r="APR56" s="113"/>
      <c r="APS56" s="113"/>
      <c r="APT56" s="113"/>
      <c r="APU56" s="113"/>
      <c r="APV56" s="113"/>
      <c r="APW56" s="113"/>
      <c r="APX56" s="113"/>
      <c r="APY56" s="113"/>
      <c r="APZ56" s="113"/>
      <c r="AQA56" s="113"/>
      <c r="AQB56" s="113"/>
      <c r="AQC56" s="113"/>
      <c r="AQD56" s="113"/>
      <c r="AQE56" s="113"/>
      <c r="AQF56" s="113"/>
      <c r="AQG56" s="113"/>
      <c r="AQH56" s="113"/>
      <c r="AQI56" s="113"/>
      <c r="AQJ56" s="113"/>
      <c r="AQK56" s="113"/>
      <c r="AQL56" s="113"/>
      <c r="AQM56" s="113"/>
      <c r="AQN56" s="113"/>
      <c r="AQO56" s="113"/>
      <c r="AQP56" s="113"/>
      <c r="AQQ56" s="113"/>
      <c r="AQR56" s="113"/>
      <c r="AQS56" s="113"/>
      <c r="AQT56" s="113"/>
      <c r="AQU56" s="113"/>
      <c r="AQV56" s="113"/>
      <c r="AQW56" s="113"/>
      <c r="AQX56" s="113"/>
      <c r="AQY56" s="113"/>
      <c r="AQZ56" s="113"/>
      <c r="ARA56" s="113"/>
      <c r="ARB56" s="113"/>
      <c r="ARC56" s="113"/>
      <c r="ARD56" s="113"/>
      <c r="ARE56" s="113"/>
      <c r="ARF56" s="113"/>
      <c r="ARG56" s="113"/>
      <c r="ARH56" s="113"/>
      <c r="ARI56" s="113"/>
      <c r="ARJ56" s="113"/>
      <c r="ARK56" s="113"/>
      <c r="ARL56" s="113"/>
      <c r="ARM56" s="113"/>
      <c r="ARN56" s="113"/>
      <c r="ARO56" s="113"/>
      <c r="ARP56" s="113"/>
      <c r="ARQ56" s="113"/>
      <c r="ARR56" s="113"/>
      <c r="ARS56" s="113"/>
      <c r="ART56" s="113"/>
      <c r="ARU56" s="113"/>
      <c r="ARV56" s="113"/>
      <c r="ARW56" s="113"/>
      <c r="ARX56" s="113"/>
      <c r="ARY56" s="113"/>
      <c r="ARZ56" s="113"/>
      <c r="ASA56" s="113"/>
      <c r="ASB56" s="113"/>
      <c r="ASC56" s="113"/>
      <c r="ASD56" s="113"/>
      <c r="ASE56" s="113"/>
      <c r="ASF56" s="113"/>
      <c r="ASG56" s="113"/>
      <c r="ASH56" s="113"/>
      <c r="ASI56" s="113"/>
      <c r="ASJ56" s="113"/>
      <c r="ASK56" s="113"/>
      <c r="ASL56" s="113"/>
      <c r="ASM56" s="113"/>
      <c r="ASN56" s="113"/>
      <c r="ASO56" s="113"/>
      <c r="ASP56" s="113"/>
      <c r="ASQ56" s="113"/>
      <c r="ASR56" s="113"/>
      <c r="ASS56" s="113"/>
      <c r="AST56" s="113"/>
      <c r="ASU56" s="113"/>
      <c r="ASV56" s="113"/>
      <c r="ASW56" s="113"/>
      <c r="ASX56" s="113"/>
      <c r="ASY56" s="113"/>
      <c r="ASZ56" s="113"/>
      <c r="ATA56" s="113"/>
      <c r="ATB56" s="113"/>
      <c r="ATC56" s="113"/>
      <c r="ATD56" s="113"/>
      <c r="ATE56" s="113"/>
      <c r="ATF56" s="113"/>
      <c r="ATG56" s="113"/>
      <c r="ATH56" s="113"/>
      <c r="ATI56" s="113"/>
      <c r="ATJ56" s="113"/>
      <c r="ATK56" s="113"/>
      <c r="ATL56" s="113"/>
      <c r="ATM56" s="113"/>
      <c r="ATN56" s="113"/>
      <c r="ATO56" s="113"/>
      <c r="ATP56" s="113"/>
      <c r="ATQ56" s="113"/>
      <c r="ATR56" s="113"/>
      <c r="ATS56" s="113"/>
      <c r="ATT56" s="113"/>
      <c r="ATU56" s="113"/>
      <c r="ATV56" s="113"/>
      <c r="ATW56" s="113"/>
      <c r="ATX56" s="113"/>
      <c r="ATY56" s="113"/>
      <c r="ATZ56" s="113"/>
      <c r="AUA56" s="113"/>
      <c r="AUB56" s="113"/>
      <c r="AUC56" s="113"/>
      <c r="AUD56" s="113"/>
      <c r="AUE56" s="113"/>
      <c r="AUF56" s="113"/>
      <c r="AUG56" s="113"/>
      <c r="AUH56" s="113"/>
      <c r="AUI56" s="113"/>
      <c r="AUJ56" s="113"/>
      <c r="AUK56" s="113"/>
      <c r="AUL56" s="113"/>
      <c r="AUM56" s="113"/>
      <c r="AUN56" s="113"/>
      <c r="AUO56" s="113"/>
      <c r="AUP56" s="113"/>
      <c r="AUQ56" s="113"/>
      <c r="AUR56" s="113"/>
      <c r="AUS56" s="113"/>
      <c r="AUT56" s="113"/>
      <c r="AUU56" s="113"/>
      <c r="AUV56" s="113"/>
      <c r="AUW56" s="113"/>
      <c r="AUX56" s="113"/>
      <c r="AUY56" s="113"/>
      <c r="AUZ56" s="113"/>
      <c r="AVA56" s="113"/>
      <c r="AVB56" s="113"/>
      <c r="AVC56" s="113"/>
      <c r="AVD56" s="113"/>
      <c r="AVE56" s="113"/>
      <c r="AVF56" s="113"/>
      <c r="AVG56" s="113"/>
      <c r="AVH56" s="113"/>
      <c r="AVI56" s="113"/>
      <c r="AVJ56" s="113"/>
      <c r="AVK56" s="113"/>
      <c r="AVL56" s="113"/>
      <c r="AVM56" s="113"/>
      <c r="AVN56" s="113"/>
      <c r="AVO56" s="113"/>
      <c r="AVP56" s="113"/>
      <c r="AVQ56" s="113"/>
      <c r="AVR56" s="113"/>
      <c r="AVS56" s="113"/>
      <c r="AVT56" s="113"/>
      <c r="AVU56" s="113"/>
      <c r="AVV56" s="113"/>
      <c r="AVW56" s="113"/>
      <c r="AVX56" s="113"/>
      <c r="AVY56" s="113"/>
      <c r="AVZ56" s="113"/>
      <c r="AWA56" s="113"/>
      <c r="AWB56" s="113"/>
      <c r="AWC56" s="113"/>
      <c r="AWD56" s="113"/>
      <c r="AWE56" s="113"/>
      <c r="AWF56" s="113"/>
      <c r="AWG56" s="113"/>
      <c r="AWH56" s="113"/>
      <c r="AWI56" s="113"/>
      <c r="AWJ56" s="113"/>
      <c r="AWK56" s="113"/>
      <c r="AWL56" s="113"/>
      <c r="AWM56" s="113"/>
      <c r="AWN56" s="113"/>
      <c r="AWO56" s="113"/>
      <c r="AWP56" s="113"/>
      <c r="AWQ56" s="113"/>
      <c r="AWR56" s="113"/>
      <c r="AWS56" s="113"/>
      <c r="AWT56" s="113"/>
      <c r="AWU56" s="113"/>
      <c r="AWV56" s="113"/>
      <c r="AWW56" s="113"/>
      <c r="AWX56" s="113"/>
      <c r="AWY56" s="113"/>
      <c r="AWZ56" s="113"/>
      <c r="AXA56" s="113"/>
      <c r="AXB56" s="113"/>
      <c r="AXC56" s="113"/>
      <c r="AXD56" s="113"/>
      <c r="AXE56" s="113"/>
      <c r="AXF56" s="113"/>
      <c r="AXG56" s="113"/>
      <c r="AXH56" s="113"/>
      <c r="AXI56" s="113"/>
      <c r="AXJ56" s="113"/>
      <c r="AXK56" s="113"/>
      <c r="AXL56" s="113"/>
      <c r="AXM56" s="113"/>
      <c r="AXN56" s="113"/>
      <c r="AXO56" s="113"/>
      <c r="AXP56" s="113"/>
      <c r="AXQ56" s="113"/>
      <c r="AXR56" s="113"/>
      <c r="AXS56" s="113"/>
      <c r="AXT56" s="113"/>
      <c r="AXU56" s="113"/>
      <c r="AXV56" s="113"/>
      <c r="AXW56" s="113"/>
      <c r="AXX56" s="113"/>
      <c r="AXY56" s="113"/>
      <c r="AXZ56" s="113"/>
      <c r="AYA56" s="113"/>
      <c r="AYB56" s="113"/>
      <c r="AYC56" s="113"/>
      <c r="AYD56" s="113"/>
      <c r="AYE56" s="113"/>
      <c r="AYF56" s="113"/>
      <c r="AYG56" s="113"/>
      <c r="AYH56" s="113"/>
      <c r="AYI56" s="113"/>
      <c r="AYJ56" s="113"/>
      <c r="AYK56" s="113"/>
      <c r="AYL56" s="113"/>
      <c r="AYM56" s="113"/>
      <c r="AYN56" s="113"/>
      <c r="AYO56" s="113"/>
      <c r="AYP56" s="113"/>
      <c r="AYQ56" s="113"/>
      <c r="AYR56" s="113"/>
      <c r="AYS56" s="113"/>
      <c r="AYT56" s="113"/>
      <c r="AYU56" s="113"/>
      <c r="AYV56" s="113"/>
      <c r="AYW56" s="113"/>
      <c r="AYX56" s="113"/>
      <c r="AYY56" s="113"/>
      <c r="AYZ56" s="113"/>
      <c r="AZA56" s="113"/>
      <c r="AZB56" s="113"/>
      <c r="AZC56" s="113"/>
      <c r="AZD56" s="113"/>
      <c r="AZE56" s="113"/>
      <c r="AZF56" s="113"/>
      <c r="AZG56" s="113"/>
      <c r="AZH56" s="113"/>
      <c r="AZI56" s="113"/>
      <c r="AZJ56" s="113"/>
      <c r="AZK56" s="113"/>
      <c r="AZL56" s="113"/>
      <c r="AZM56" s="113"/>
      <c r="AZN56" s="113"/>
      <c r="AZO56" s="113"/>
      <c r="AZP56" s="113"/>
      <c r="AZQ56" s="113"/>
      <c r="AZR56" s="113"/>
      <c r="AZS56" s="113"/>
      <c r="AZT56" s="113"/>
      <c r="AZU56" s="113"/>
      <c r="AZV56" s="113"/>
      <c r="AZW56" s="113"/>
      <c r="AZX56" s="113"/>
      <c r="AZY56" s="113"/>
      <c r="AZZ56" s="113"/>
      <c r="BAA56" s="113"/>
      <c r="BAB56" s="113"/>
      <c r="BAC56" s="113"/>
      <c r="BAD56" s="113"/>
      <c r="BAE56" s="113"/>
      <c r="BAF56" s="113"/>
      <c r="BAG56" s="113"/>
      <c r="BAH56" s="113"/>
      <c r="BAI56" s="113"/>
      <c r="BAJ56" s="113"/>
      <c r="BAK56" s="113"/>
      <c r="BAL56" s="113"/>
      <c r="BAM56" s="113"/>
      <c r="BAN56" s="113"/>
      <c r="BAO56" s="113"/>
      <c r="BAP56" s="113"/>
      <c r="BAQ56" s="113"/>
      <c r="BAR56" s="113"/>
      <c r="BAS56" s="113"/>
      <c r="BAT56" s="113"/>
      <c r="BAU56" s="113"/>
      <c r="BAV56" s="113"/>
      <c r="BAW56" s="113"/>
      <c r="BAX56" s="113"/>
      <c r="BAY56" s="113"/>
      <c r="BAZ56" s="113"/>
      <c r="BBA56" s="113"/>
      <c r="BBB56" s="113"/>
      <c r="BBC56" s="113"/>
      <c r="BBD56" s="113"/>
      <c r="BBE56" s="113"/>
      <c r="BBF56" s="113"/>
      <c r="BBG56" s="113"/>
      <c r="BBH56" s="113"/>
      <c r="BBI56" s="113"/>
      <c r="BBJ56" s="113"/>
      <c r="BBK56" s="113"/>
      <c r="BBL56" s="113"/>
      <c r="BBM56" s="113"/>
      <c r="BBN56" s="113"/>
      <c r="BBO56" s="113"/>
      <c r="BBP56" s="113"/>
      <c r="BBQ56" s="113"/>
      <c r="BBR56" s="113"/>
      <c r="BBS56" s="113"/>
      <c r="BBT56" s="113"/>
      <c r="BBU56" s="113"/>
      <c r="BBV56" s="113"/>
      <c r="BBW56" s="113"/>
      <c r="BBX56" s="113"/>
      <c r="BBY56" s="113"/>
      <c r="BBZ56" s="113"/>
      <c r="BCA56" s="113"/>
      <c r="BCB56" s="113"/>
      <c r="BCC56" s="113"/>
      <c r="BCD56" s="113"/>
      <c r="BCE56" s="113"/>
      <c r="BCF56" s="113"/>
      <c r="BCG56" s="113"/>
      <c r="BCH56" s="113"/>
      <c r="BCI56" s="113"/>
      <c r="BCJ56" s="113"/>
      <c r="BCK56" s="113"/>
      <c r="BCL56" s="113"/>
      <c r="BCM56" s="113"/>
      <c r="BCN56" s="113"/>
      <c r="BCO56" s="113"/>
      <c r="BCP56" s="113"/>
      <c r="BCQ56" s="113"/>
      <c r="BCR56" s="113"/>
      <c r="BCS56" s="113"/>
      <c r="BCT56" s="113"/>
      <c r="BCU56" s="113"/>
      <c r="BCV56" s="113"/>
      <c r="BCW56" s="113"/>
      <c r="BCX56" s="113"/>
      <c r="BCY56" s="113"/>
      <c r="BCZ56" s="113"/>
      <c r="BDA56" s="113"/>
      <c r="BDB56" s="113"/>
      <c r="BDC56" s="113"/>
      <c r="BDD56" s="113"/>
      <c r="BDE56" s="113"/>
      <c r="BDF56" s="113"/>
      <c r="BDG56" s="113"/>
      <c r="BDH56" s="113"/>
      <c r="BDI56" s="113"/>
      <c r="BDJ56" s="113"/>
      <c r="BDK56" s="113"/>
      <c r="BDL56" s="113"/>
      <c r="BDM56" s="113"/>
      <c r="BDN56" s="113"/>
      <c r="BDO56" s="113"/>
      <c r="BDP56" s="113"/>
      <c r="BDQ56" s="113"/>
      <c r="BDR56" s="113"/>
      <c r="BDS56" s="113"/>
      <c r="BDT56" s="113"/>
      <c r="BDU56" s="113"/>
      <c r="BDV56" s="113"/>
      <c r="BDW56" s="113"/>
      <c r="BDX56" s="113"/>
      <c r="BDY56" s="113"/>
      <c r="BDZ56" s="113"/>
      <c r="BEA56" s="113"/>
      <c r="BEB56" s="113"/>
      <c r="BEC56" s="113"/>
      <c r="BED56" s="113"/>
      <c r="BEE56" s="113"/>
      <c r="BEF56" s="113"/>
      <c r="BEG56" s="113"/>
      <c r="BEH56" s="113"/>
      <c r="BEI56" s="113"/>
      <c r="BEJ56" s="113"/>
      <c r="BEK56" s="113"/>
      <c r="BEL56" s="113"/>
      <c r="BEM56" s="113"/>
      <c r="BEN56" s="113"/>
      <c r="BEO56" s="113"/>
      <c r="BEP56" s="113"/>
      <c r="BEQ56" s="113"/>
      <c r="BER56" s="113"/>
      <c r="BES56" s="113"/>
      <c r="BET56" s="113"/>
      <c r="BEU56" s="113"/>
      <c r="BEV56" s="113"/>
      <c r="BEW56" s="113"/>
      <c r="BEX56" s="113"/>
      <c r="BEY56" s="113"/>
      <c r="BEZ56" s="113"/>
      <c r="BFA56" s="113"/>
      <c r="BFB56" s="113"/>
      <c r="BFC56" s="113"/>
      <c r="BFD56" s="113"/>
      <c r="BFE56" s="113"/>
      <c r="BFF56" s="113"/>
      <c r="BFG56" s="113"/>
      <c r="BFH56" s="113"/>
      <c r="BFI56" s="113"/>
      <c r="BFJ56" s="113"/>
      <c r="BFK56" s="113"/>
      <c r="BFL56" s="113"/>
      <c r="BFM56" s="113"/>
      <c r="BFN56" s="113"/>
      <c r="BFO56" s="113"/>
      <c r="BFP56" s="113"/>
      <c r="BFQ56" s="113"/>
      <c r="BFR56" s="113"/>
      <c r="BFS56" s="113"/>
      <c r="BFT56" s="113"/>
      <c r="BFU56" s="113"/>
      <c r="BFV56" s="113"/>
      <c r="BFW56" s="113"/>
      <c r="BFX56" s="113"/>
      <c r="BFY56" s="113"/>
      <c r="BFZ56" s="113"/>
      <c r="BGA56" s="113"/>
      <c r="BGB56" s="113"/>
      <c r="BGC56" s="113"/>
      <c r="BGD56" s="113"/>
      <c r="BGE56" s="113"/>
      <c r="BGF56" s="113"/>
      <c r="BGG56" s="113"/>
      <c r="BGH56" s="113"/>
      <c r="BGI56" s="113"/>
      <c r="BGJ56" s="113"/>
      <c r="BGK56" s="113"/>
      <c r="BGL56" s="113"/>
      <c r="BGM56" s="113"/>
      <c r="BGN56" s="113"/>
      <c r="BGO56" s="113"/>
      <c r="BGP56" s="113"/>
      <c r="BGQ56" s="113"/>
      <c r="BGR56" s="113"/>
      <c r="BGS56" s="113"/>
      <c r="BGT56" s="113"/>
      <c r="BGU56" s="113"/>
      <c r="BGV56" s="113"/>
      <c r="BGW56" s="113"/>
      <c r="BGX56" s="113"/>
      <c r="BGY56" s="113"/>
      <c r="BGZ56" s="113"/>
      <c r="BHA56" s="113"/>
      <c r="BHB56" s="113"/>
      <c r="BHC56" s="113"/>
      <c r="BHD56" s="113"/>
      <c r="BHE56" s="113"/>
      <c r="BHF56" s="113"/>
      <c r="BHG56" s="113"/>
      <c r="BHH56" s="113"/>
      <c r="BHI56" s="113"/>
      <c r="BHJ56" s="113"/>
      <c r="BHK56" s="113"/>
      <c r="BHL56" s="113"/>
      <c r="BHM56" s="113"/>
      <c r="BHN56" s="113"/>
      <c r="BHO56" s="113"/>
      <c r="BHP56" s="113"/>
      <c r="BHQ56" s="113"/>
      <c r="BHR56" s="113"/>
      <c r="BHS56" s="113"/>
      <c r="BHT56" s="113"/>
      <c r="BHU56" s="113"/>
      <c r="BHV56" s="113"/>
      <c r="BHW56" s="113"/>
      <c r="BHX56" s="113"/>
      <c r="BHY56" s="113"/>
      <c r="BHZ56" s="113"/>
      <c r="BIA56" s="113"/>
      <c r="BIB56" s="113"/>
      <c r="BIC56" s="113"/>
      <c r="BID56" s="113"/>
      <c r="BIE56" s="113"/>
      <c r="BIF56" s="113"/>
      <c r="BIG56" s="113"/>
      <c r="BIH56" s="113"/>
      <c r="BII56" s="113"/>
      <c r="BIJ56" s="113"/>
      <c r="BIK56" s="113"/>
      <c r="BIL56" s="113"/>
      <c r="BIM56" s="113"/>
      <c r="BIN56" s="113"/>
      <c r="BIO56" s="113"/>
      <c r="BIP56" s="113"/>
      <c r="BIQ56" s="113"/>
      <c r="BIR56" s="113"/>
      <c r="BIS56" s="113"/>
      <c r="BIT56" s="113"/>
      <c r="BIU56" s="113"/>
      <c r="BIV56" s="113"/>
      <c r="BIW56" s="113"/>
      <c r="BIX56" s="113"/>
      <c r="BIY56" s="113"/>
      <c r="BIZ56" s="113"/>
      <c r="BJA56" s="113"/>
      <c r="BJB56" s="113"/>
      <c r="BJC56" s="113"/>
      <c r="BJD56" s="113"/>
      <c r="BJE56" s="113"/>
      <c r="BJF56" s="113"/>
      <c r="BJG56" s="113"/>
      <c r="BJH56" s="113"/>
      <c r="BJI56" s="113"/>
      <c r="BJJ56" s="113"/>
      <c r="BJK56" s="113"/>
      <c r="BJL56" s="113"/>
      <c r="BJM56" s="113"/>
      <c r="BJN56" s="113"/>
      <c r="BJO56" s="113"/>
      <c r="BJP56" s="113"/>
      <c r="BJQ56" s="113"/>
      <c r="BJR56" s="113"/>
      <c r="BJS56" s="113"/>
      <c r="BJT56" s="113"/>
      <c r="BJU56" s="113"/>
      <c r="BJV56" s="113"/>
      <c r="BJW56" s="113"/>
      <c r="BJX56" s="113"/>
      <c r="BJY56" s="113"/>
      <c r="BJZ56" s="113"/>
      <c r="BKA56" s="113"/>
      <c r="BKB56" s="113"/>
      <c r="BKC56" s="113"/>
      <c r="BKD56" s="113"/>
      <c r="BKE56" s="113"/>
      <c r="BKF56" s="113"/>
      <c r="BKG56" s="113"/>
      <c r="BKH56" s="113"/>
      <c r="BKI56" s="113"/>
      <c r="BKJ56" s="113"/>
      <c r="BKK56" s="113"/>
      <c r="BKL56" s="113"/>
      <c r="BKM56" s="113"/>
      <c r="BKN56" s="113"/>
      <c r="BKO56" s="113"/>
      <c r="BKP56" s="113"/>
      <c r="BKQ56" s="113"/>
      <c r="BKR56" s="113"/>
      <c r="BKS56" s="113"/>
      <c r="BKT56" s="113"/>
      <c r="BKU56" s="113"/>
      <c r="BKV56" s="113"/>
      <c r="BKW56" s="113"/>
      <c r="BKX56" s="113"/>
      <c r="BKY56" s="113"/>
      <c r="BKZ56" s="113"/>
      <c r="BLA56" s="113"/>
      <c r="BLB56" s="113"/>
      <c r="BLC56" s="113"/>
      <c r="BLD56" s="113"/>
      <c r="BLE56" s="113"/>
      <c r="BLF56" s="113"/>
      <c r="BLG56" s="113"/>
      <c r="BLH56" s="113"/>
      <c r="BLI56" s="113"/>
      <c r="BLJ56" s="113"/>
      <c r="BLK56" s="113"/>
      <c r="BLL56" s="113"/>
      <c r="BLM56" s="113"/>
      <c r="BLN56" s="113"/>
      <c r="BLO56" s="113"/>
    </row>
    <row r="57" spans="1:1680">
      <c r="A57" s="131"/>
      <c r="B57" s="131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  <c r="IW57" s="113"/>
      <c r="IX57" s="113"/>
      <c r="IY57" s="113"/>
      <c r="IZ57" s="113"/>
      <c r="JA57" s="113"/>
      <c r="JB57" s="113"/>
      <c r="JC57" s="113"/>
      <c r="JD57" s="113"/>
      <c r="JE57" s="113"/>
      <c r="JF57" s="113"/>
      <c r="JG57" s="113"/>
      <c r="JH57" s="113"/>
      <c r="JI57" s="113"/>
      <c r="JJ57" s="113"/>
      <c r="JK57" s="113"/>
      <c r="JL57" s="113"/>
      <c r="JM57" s="113"/>
      <c r="JN57" s="113"/>
      <c r="JO57" s="113"/>
      <c r="JP57" s="113"/>
      <c r="JQ57" s="113"/>
      <c r="JR57" s="113"/>
      <c r="JS57" s="113"/>
      <c r="JT57" s="113"/>
      <c r="JU57" s="113"/>
      <c r="JV57" s="113"/>
      <c r="JW57" s="113"/>
      <c r="JX57" s="113"/>
      <c r="JY57" s="113"/>
      <c r="JZ57" s="113"/>
      <c r="KA57" s="113"/>
      <c r="KB57" s="113"/>
      <c r="KC57" s="113"/>
      <c r="KD57" s="113"/>
      <c r="KE57" s="113"/>
      <c r="KF57" s="113"/>
      <c r="KG57" s="113"/>
      <c r="KH57" s="113"/>
      <c r="KI57" s="113"/>
      <c r="KJ57" s="113"/>
      <c r="KK57" s="113"/>
      <c r="KL57" s="113"/>
      <c r="KM57" s="113"/>
      <c r="KN57" s="113"/>
      <c r="KO57" s="113"/>
      <c r="KP57" s="113"/>
      <c r="KQ57" s="113"/>
      <c r="KR57" s="113"/>
      <c r="KS57" s="113"/>
      <c r="KT57" s="113"/>
      <c r="KU57" s="113"/>
      <c r="KV57" s="113"/>
      <c r="KW57" s="113"/>
      <c r="KX57" s="113"/>
      <c r="KY57" s="113"/>
      <c r="KZ57" s="113"/>
      <c r="LA57" s="113"/>
      <c r="LB57" s="113"/>
      <c r="LC57" s="113"/>
      <c r="LD57" s="113"/>
      <c r="LE57" s="113"/>
      <c r="LF57" s="113"/>
      <c r="LG57" s="113"/>
      <c r="LH57" s="113"/>
      <c r="LI57" s="113"/>
      <c r="LJ57" s="113"/>
      <c r="LK57" s="113"/>
      <c r="LL57" s="113"/>
      <c r="LM57" s="113"/>
      <c r="LN57" s="113"/>
      <c r="LO57" s="113"/>
      <c r="LP57" s="113"/>
      <c r="LQ57" s="113"/>
      <c r="LR57" s="113"/>
      <c r="LS57" s="113"/>
      <c r="LT57" s="113"/>
      <c r="LU57" s="113"/>
      <c r="LV57" s="113"/>
      <c r="LW57" s="113"/>
      <c r="LX57" s="113"/>
      <c r="LY57" s="113"/>
      <c r="LZ57" s="113"/>
      <c r="MA57" s="113"/>
      <c r="MB57" s="113"/>
      <c r="MC57" s="113"/>
      <c r="MD57" s="113"/>
      <c r="ME57" s="113"/>
      <c r="MF57" s="113"/>
      <c r="MG57" s="113"/>
      <c r="MH57" s="113"/>
      <c r="MI57" s="113"/>
      <c r="MJ57" s="113"/>
      <c r="MK57" s="113"/>
      <c r="ML57" s="113"/>
      <c r="MM57" s="113"/>
      <c r="MN57" s="113"/>
      <c r="MO57" s="113"/>
      <c r="MP57" s="113"/>
      <c r="MQ57" s="113"/>
      <c r="MR57" s="113"/>
      <c r="MS57" s="113"/>
      <c r="MT57" s="113"/>
      <c r="MU57" s="113"/>
      <c r="MV57" s="113"/>
      <c r="MW57" s="113"/>
      <c r="MX57" s="113"/>
      <c r="MY57" s="113"/>
      <c r="MZ57" s="113"/>
      <c r="NA57" s="113"/>
      <c r="NB57" s="113"/>
      <c r="NC57" s="113"/>
      <c r="ND57" s="113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3"/>
      <c r="NS57" s="113"/>
      <c r="NT57" s="113"/>
      <c r="NU57" s="113"/>
      <c r="NV57" s="113"/>
      <c r="NW57" s="113"/>
      <c r="NX57" s="113"/>
      <c r="NY57" s="113"/>
      <c r="NZ57" s="113"/>
      <c r="OA57" s="113"/>
      <c r="OB57" s="113"/>
      <c r="OC57" s="113"/>
      <c r="OD57" s="113"/>
      <c r="OE57" s="113"/>
      <c r="OF57" s="113"/>
      <c r="OG57" s="113"/>
      <c r="OH57" s="113"/>
      <c r="OI57" s="113"/>
      <c r="OJ57" s="113"/>
      <c r="OK57" s="113"/>
      <c r="OL57" s="113"/>
      <c r="OM57" s="113"/>
      <c r="ON57" s="113"/>
      <c r="OO57" s="113"/>
      <c r="OP57" s="113"/>
      <c r="OQ57" s="113"/>
      <c r="OR57" s="113"/>
      <c r="OS57" s="113"/>
      <c r="OT57" s="113"/>
      <c r="OU57" s="113"/>
      <c r="OV57" s="113"/>
      <c r="OW57" s="113"/>
      <c r="OX57" s="113"/>
      <c r="OY57" s="113"/>
      <c r="OZ57" s="113"/>
      <c r="PA57" s="113"/>
      <c r="PB57" s="113"/>
      <c r="PC57" s="113"/>
      <c r="PD57" s="113"/>
      <c r="PE57" s="113"/>
      <c r="PF57" s="113"/>
      <c r="PG57" s="113"/>
      <c r="PH57" s="113"/>
      <c r="PI57" s="113"/>
      <c r="PJ57" s="113"/>
      <c r="PK57" s="113"/>
      <c r="PL57" s="113"/>
      <c r="PM57" s="113"/>
      <c r="PN57" s="113"/>
      <c r="PO57" s="113"/>
      <c r="PP57" s="113"/>
      <c r="PQ57" s="113"/>
      <c r="PR57" s="113"/>
      <c r="PS57" s="113"/>
      <c r="PT57" s="113"/>
      <c r="PU57" s="113"/>
      <c r="PV57" s="113"/>
      <c r="PW57" s="113"/>
      <c r="PX57" s="113"/>
      <c r="PY57" s="113"/>
      <c r="PZ57" s="113"/>
      <c r="QA57" s="113"/>
      <c r="QB57" s="113"/>
      <c r="QC57" s="113"/>
      <c r="QD57" s="113"/>
      <c r="QE57" s="113"/>
      <c r="QF57" s="113"/>
      <c r="QG57" s="113"/>
      <c r="QH57" s="113"/>
      <c r="QI57" s="113"/>
      <c r="QJ57" s="113"/>
      <c r="QK57" s="113"/>
      <c r="QL57" s="113"/>
      <c r="QM57" s="113"/>
      <c r="QN57" s="113"/>
      <c r="QO57" s="113"/>
      <c r="QP57" s="113"/>
      <c r="QQ57" s="113"/>
      <c r="QR57" s="113"/>
      <c r="QS57" s="113"/>
      <c r="QT57" s="113"/>
      <c r="QU57" s="113"/>
      <c r="QV57" s="113"/>
      <c r="QW57" s="113"/>
      <c r="QX57" s="113"/>
      <c r="QY57" s="113"/>
      <c r="QZ57" s="113"/>
      <c r="RA57" s="113"/>
      <c r="RB57" s="113"/>
      <c r="RC57" s="113"/>
      <c r="RD57" s="113"/>
      <c r="RE57" s="113"/>
      <c r="RF57" s="113"/>
      <c r="RG57" s="113"/>
      <c r="RH57" s="113"/>
      <c r="RI57" s="113"/>
      <c r="RJ57" s="113"/>
      <c r="RK57" s="113"/>
      <c r="RL57" s="113"/>
      <c r="RM57" s="113"/>
      <c r="RN57" s="113"/>
      <c r="RO57" s="113"/>
      <c r="RP57" s="113"/>
      <c r="RQ57" s="113"/>
      <c r="RR57" s="113"/>
      <c r="RS57" s="113"/>
      <c r="RT57" s="113"/>
      <c r="RU57" s="113"/>
      <c r="RV57" s="113"/>
      <c r="RW57" s="113"/>
      <c r="RX57" s="113"/>
      <c r="RY57" s="113"/>
      <c r="RZ57" s="113"/>
      <c r="SA57" s="113"/>
      <c r="SB57" s="113"/>
      <c r="SC57" s="113"/>
      <c r="SD57" s="113"/>
      <c r="SE57" s="113"/>
      <c r="SF57" s="113"/>
      <c r="SG57" s="113"/>
      <c r="SH57" s="113"/>
      <c r="SI57" s="113"/>
      <c r="SJ57" s="113"/>
      <c r="SK57" s="113"/>
      <c r="SL57" s="113"/>
      <c r="SM57" s="113"/>
      <c r="SN57" s="113"/>
      <c r="SO57" s="113"/>
      <c r="SP57" s="113"/>
      <c r="SQ57" s="113"/>
      <c r="SR57" s="113"/>
      <c r="SS57" s="113"/>
      <c r="ST57" s="113"/>
      <c r="SU57" s="113"/>
      <c r="SV57" s="113"/>
      <c r="SW57" s="113"/>
      <c r="SX57" s="113"/>
      <c r="SY57" s="113"/>
      <c r="SZ57" s="113"/>
      <c r="TA57" s="113"/>
      <c r="TB57" s="113"/>
      <c r="TC57" s="113"/>
      <c r="TD57" s="113"/>
      <c r="TE57" s="113"/>
      <c r="TF57" s="113"/>
      <c r="TG57" s="113"/>
      <c r="TH57" s="113"/>
      <c r="TI57" s="113"/>
      <c r="TJ57" s="113"/>
      <c r="TK57" s="113"/>
      <c r="TL57" s="113"/>
      <c r="TM57" s="113"/>
      <c r="TN57" s="113"/>
      <c r="TO57" s="113"/>
      <c r="TP57" s="113"/>
      <c r="TQ57" s="113"/>
      <c r="TR57" s="113"/>
      <c r="TS57" s="113"/>
      <c r="TT57" s="113"/>
      <c r="TU57" s="113"/>
      <c r="TV57" s="113"/>
      <c r="TW57" s="113"/>
      <c r="TX57" s="113"/>
      <c r="TY57" s="113"/>
      <c r="TZ57" s="113"/>
      <c r="UA57" s="113"/>
      <c r="UB57" s="113"/>
      <c r="UC57" s="113"/>
      <c r="UD57" s="113"/>
      <c r="UE57" s="113"/>
      <c r="UF57" s="113"/>
      <c r="UG57" s="113"/>
      <c r="UH57" s="113"/>
      <c r="UI57" s="113"/>
      <c r="UJ57" s="113"/>
      <c r="UK57" s="113"/>
      <c r="UL57" s="113"/>
      <c r="UM57" s="113"/>
      <c r="UN57" s="113"/>
      <c r="UO57" s="113"/>
      <c r="UP57" s="113"/>
      <c r="UQ57" s="113"/>
      <c r="UR57" s="113"/>
      <c r="US57" s="113"/>
      <c r="UT57" s="113"/>
      <c r="UU57" s="113"/>
      <c r="UV57" s="113"/>
      <c r="UW57" s="113"/>
      <c r="UX57" s="113"/>
      <c r="UY57" s="113"/>
      <c r="UZ57" s="113"/>
      <c r="VA57" s="113"/>
      <c r="VB57" s="113"/>
      <c r="VC57" s="113"/>
      <c r="VD57" s="113"/>
      <c r="VE57" s="113"/>
      <c r="VF57" s="113"/>
      <c r="VG57" s="113"/>
      <c r="VH57" s="113"/>
      <c r="VI57" s="113"/>
      <c r="VJ57" s="113"/>
      <c r="VK57" s="113"/>
      <c r="VL57" s="113"/>
      <c r="VM57" s="113"/>
      <c r="VN57" s="113"/>
      <c r="VO57" s="113"/>
      <c r="VP57" s="113"/>
      <c r="VQ57" s="113"/>
      <c r="VR57" s="113"/>
      <c r="VS57" s="113"/>
      <c r="VT57" s="113"/>
      <c r="VU57" s="113"/>
      <c r="VV57" s="113"/>
      <c r="VW57" s="113"/>
      <c r="VX57" s="113"/>
      <c r="VY57" s="113"/>
      <c r="VZ57" s="113"/>
      <c r="WA57" s="113"/>
      <c r="WB57" s="113"/>
      <c r="WC57" s="113"/>
      <c r="WD57" s="113"/>
      <c r="WE57" s="113"/>
      <c r="WF57" s="113"/>
      <c r="WG57" s="113"/>
      <c r="WH57" s="113"/>
      <c r="WI57" s="113"/>
      <c r="WJ57" s="113"/>
      <c r="WK57" s="113"/>
      <c r="WL57" s="113"/>
      <c r="WM57" s="113"/>
      <c r="WN57" s="113"/>
      <c r="WO57" s="113"/>
      <c r="WP57" s="113"/>
      <c r="WQ57" s="113"/>
      <c r="WR57" s="113"/>
      <c r="WS57" s="113"/>
      <c r="WT57" s="113"/>
      <c r="WU57" s="113"/>
      <c r="WV57" s="113"/>
      <c r="WW57" s="113"/>
      <c r="WX57" s="113"/>
      <c r="WY57" s="113"/>
      <c r="WZ57" s="113"/>
      <c r="XA57" s="113"/>
      <c r="XB57" s="113"/>
      <c r="XC57" s="113"/>
      <c r="XD57" s="113"/>
      <c r="XE57" s="113"/>
      <c r="XF57" s="113"/>
      <c r="XG57" s="113"/>
      <c r="XH57" s="113"/>
      <c r="XI57" s="113"/>
      <c r="XJ57" s="113"/>
      <c r="XK57" s="113"/>
      <c r="XL57" s="113"/>
      <c r="XM57" s="113"/>
      <c r="XN57" s="113"/>
      <c r="XO57" s="113"/>
      <c r="XP57" s="113"/>
      <c r="XQ57" s="113"/>
      <c r="XR57" s="113"/>
      <c r="XS57" s="113"/>
      <c r="XT57" s="113"/>
      <c r="XU57" s="113"/>
      <c r="XV57" s="113"/>
      <c r="XW57" s="113"/>
      <c r="XX57" s="113"/>
      <c r="XY57" s="113"/>
      <c r="XZ57" s="113"/>
      <c r="YA57" s="113"/>
      <c r="YB57" s="113"/>
      <c r="YC57" s="113"/>
      <c r="YD57" s="113"/>
      <c r="YE57" s="113"/>
      <c r="YF57" s="113"/>
      <c r="YG57" s="113"/>
      <c r="YH57" s="113"/>
      <c r="YI57" s="113"/>
      <c r="YJ57" s="113"/>
      <c r="YK57" s="113"/>
      <c r="YL57" s="113"/>
      <c r="YM57" s="113"/>
      <c r="YN57" s="113"/>
      <c r="YO57" s="113"/>
      <c r="YP57" s="113"/>
      <c r="YQ57" s="113"/>
      <c r="YR57" s="113"/>
      <c r="YS57" s="113"/>
      <c r="YT57" s="113"/>
      <c r="YU57" s="113"/>
      <c r="YV57" s="113"/>
      <c r="YW57" s="113"/>
      <c r="YX57" s="113"/>
      <c r="YY57" s="113"/>
      <c r="YZ57" s="113"/>
      <c r="ZA57" s="113"/>
      <c r="ZB57" s="113"/>
      <c r="ZC57" s="113"/>
      <c r="ZD57" s="113"/>
      <c r="ZE57" s="113"/>
      <c r="ZF57" s="113"/>
      <c r="ZG57" s="113"/>
      <c r="ZH57" s="113"/>
      <c r="ZI57" s="113"/>
      <c r="ZJ57" s="113"/>
      <c r="ZK57" s="113"/>
      <c r="ZL57" s="113"/>
      <c r="ZM57" s="113"/>
      <c r="ZN57" s="113"/>
      <c r="ZO57" s="113"/>
      <c r="ZP57" s="113"/>
      <c r="ZQ57" s="113"/>
      <c r="ZR57" s="113"/>
      <c r="ZS57" s="113"/>
      <c r="ZT57" s="113"/>
      <c r="ZU57" s="113"/>
      <c r="ZV57" s="113"/>
      <c r="ZW57" s="113"/>
      <c r="ZX57" s="113"/>
      <c r="ZY57" s="113"/>
      <c r="ZZ57" s="113"/>
      <c r="AAA57" s="113"/>
      <c r="AAB57" s="113"/>
      <c r="AAC57" s="113"/>
      <c r="AAD57" s="113"/>
      <c r="AAE57" s="113"/>
      <c r="AAF57" s="113"/>
      <c r="AAG57" s="113"/>
      <c r="AAH57" s="113"/>
      <c r="AAI57" s="113"/>
      <c r="AAJ57" s="113"/>
      <c r="AAK57" s="113"/>
      <c r="AAL57" s="113"/>
      <c r="AAM57" s="113"/>
      <c r="AAN57" s="113"/>
      <c r="AAO57" s="113"/>
      <c r="AAP57" s="113"/>
      <c r="AAQ57" s="113"/>
      <c r="AAR57" s="113"/>
      <c r="AAS57" s="113"/>
      <c r="AAT57" s="113"/>
      <c r="AAU57" s="113"/>
      <c r="AAV57" s="113"/>
      <c r="AAW57" s="113"/>
      <c r="AAX57" s="113"/>
      <c r="AAY57" s="113"/>
      <c r="AAZ57" s="113"/>
      <c r="ABA57" s="113"/>
      <c r="ABB57" s="113"/>
      <c r="ABC57" s="113"/>
      <c r="ABD57" s="113"/>
      <c r="ABE57" s="113"/>
      <c r="ABF57" s="113"/>
      <c r="ABG57" s="113"/>
      <c r="ABH57" s="113"/>
      <c r="ABI57" s="113"/>
      <c r="ABJ57" s="113"/>
      <c r="ABK57" s="113"/>
      <c r="ABL57" s="113"/>
      <c r="ABM57" s="113"/>
      <c r="ABN57" s="113"/>
      <c r="ABO57" s="113"/>
      <c r="ABP57" s="113"/>
      <c r="ABQ57" s="113"/>
      <c r="ABR57" s="113"/>
      <c r="ABS57" s="113"/>
      <c r="ABT57" s="113"/>
      <c r="ABU57" s="113"/>
      <c r="ABV57" s="113"/>
      <c r="ABW57" s="113"/>
      <c r="ABX57" s="113"/>
      <c r="ABY57" s="113"/>
      <c r="ABZ57" s="113"/>
      <c r="ACA57" s="113"/>
      <c r="ACB57" s="113"/>
      <c r="ACC57" s="113"/>
      <c r="ACD57" s="113"/>
      <c r="ACE57" s="113"/>
      <c r="ACF57" s="113"/>
      <c r="ACG57" s="113"/>
      <c r="ACH57" s="113"/>
      <c r="ACI57" s="113"/>
      <c r="ACJ57" s="113"/>
      <c r="ACK57" s="113"/>
      <c r="ACL57" s="113"/>
      <c r="ACM57" s="113"/>
      <c r="ACN57" s="113"/>
      <c r="ACO57" s="113"/>
      <c r="ACP57" s="113"/>
      <c r="ACQ57" s="113"/>
      <c r="ACR57" s="113"/>
      <c r="ACS57" s="113"/>
      <c r="ACT57" s="113"/>
      <c r="ACU57" s="113"/>
      <c r="ACV57" s="113"/>
      <c r="ACW57" s="113"/>
      <c r="ACX57" s="113"/>
      <c r="ACY57" s="113"/>
      <c r="ACZ57" s="113"/>
      <c r="ADA57" s="113"/>
      <c r="ADB57" s="113"/>
      <c r="ADC57" s="113"/>
      <c r="ADD57" s="113"/>
      <c r="ADE57" s="113"/>
      <c r="ADF57" s="113"/>
      <c r="ADG57" s="113"/>
      <c r="ADH57" s="113"/>
      <c r="ADI57" s="113"/>
      <c r="ADJ57" s="113"/>
      <c r="ADK57" s="113"/>
      <c r="ADL57" s="113"/>
      <c r="ADM57" s="113"/>
      <c r="ADN57" s="113"/>
      <c r="ADO57" s="113"/>
      <c r="ADP57" s="113"/>
      <c r="ADQ57" s="113"/>
      <c r="ADR57" s="113"/>
      <c r="ADS57" s="113"/>
      <c r="ADT57" s="113"/>
      <c r="ADU57" s="113"/>
      <c r="ADV57" s="113"/>
      <c r="ADW57" s="113"/>
      <c r="ADX57" s="113"/>
      <c r="ADY57" s="113"/>
      <c r="ADZ57" s="113"/>
      <c r="AEA57" s="113"/>
      <c r="AEB57" s="113"/>
      <c r="AEC57" s="113"/>
      <c r="AED57" s="113"/>
      <c r="AEE57" s="113"/>
      <c r="AEF57" s="113"/>
      <c r="AEG57" s="113"/>
      <c r="AEH57" s="113"/>
      <c r="AEI57" s="113"/>
      <c r="AEJ57" s="113"/>
      <c r="AEK57" s="113"/>
      <c r="AEL57" s="113"/>
      <c r="AEM57" s="113"/>
      <c r="AEN57" s="113"/>
      <c r="AEO57" s="113"/>
      <c r="AEP57" s="113"/>
      <c r="AEQ57" s="113"/>
      <c r="AER57" s="113"/>
      <c r="AES57" s="113"/>
      <c r="AET57" s="113"/>
      <c r="AEU57" s="113"/>
      <c r="AEV57" s="113"/>
      <c r="AEW57" s="113"/>
      <c r="AEX57" s="113"/>
      <c r="AEY57" s="113"/>
      <c r="AEZ57" s="113"/>
      <c r="AFA57" s="113"/>
      <c r="AFB57" s="113"/>
      <c r="AFC57" s="113"/>
      <c r="AFD57" s="113"/>
      <c r="AFE57" s="113"/>
      <c r="AFF57" s="113"/>
      <c r="AFG57" s="113"/>
      <c r="AFH57" s="113"/>
      <c r="AFI57" s="113"/>
      <c r="AFJ57" s="113"/>
      <c r="AFK57" s="113"/>
      <c r="AFL57" s="113"/>
      <c r="AFM57" s="113"/>
      <c r="AFN57" s="113"/>
      <c r="AFO57" s="113"/>
      <c r="AFP57" s="113"/>
      <c r="AFQ57" s="113"/>
      <c r="AFR57" s="113"/>
      <c r="AFS57" s="113"/>
      <c r="AFT57" s="113"/>
      <c r="AFU57" s="113"/>
      <c r="AFV57" s="113"/>
      <c r="AFW57" s="113"/>
      <c r="AFX57" s="113"/>
      <c r="AFY57" s="113"/>
      <c r="AFZ57" s="113"/>
      <c r="AGA57" s="113"/>
      <c r="AGB57" s="113"/>
      <c r="AGC57" s="113"/>
      <c r="AGD57" s="113"/>
      <c r="AGE57" s="113"/>
      <c r="AGF57" s="113"/>
      <c r="AGG57" s="113"/>
      <c r="AGH57" s="113"/>
      <c r="AGI57" s="113"/>
      <c r="AGJ57" s="113"/>
      <c r="AGK57" s="113"/>
      <c r="AGL57" s="113"/>
      <c r="AGM57" s="113"/>
      <c r="AGN57" s="113"/>
      <c r="AGO57" s="113"/>
      <c r="AGP57" s="113"/>
      <c r="AGQ57" s="113"/>
      <c r="AGR57" s="113"/>
      <c r="AGS57" s="113"/>
      <c r="AGT57" s="113"/>
      <c r="AGU57" s="113"/>
      <c r="AGV57" s="113"/>
      <c r="AGW57" s="113"/>
      <c r="AGX57" s="113"/>
      <c r="AGY57" s="113"/>
      <c r="AGZ57" s="113"/>
      <c r="AHA57" s="113"/>
      <c r="AHB57" s="113"/>
      <c r="AHC57" s="113"/>
      <c r="AHD57" s="113"/>
      <c r="AHE57" s="113"/>
      <c r="AHF57" s="113"/>
      <c r="AHG57" s="113"/>
      <c r="AHH57" s="113"/>
      <c r="AHI57" s="113"/>
      <c r="AHJ57" s="113"/>
      <c r="AHK57" s="113"/>
      <c r="AHL57" s="113"/>
      <c r="AHM57" s="113"/>
      <c r="AHN57" s="113"/>
      <c r="AHO57" s="113"/>
      <c r="AHP57" s="113"/>
      <c r="AHQ57" s="113"/>
      <c r="AHR57" s="113"/>
      <c r="AHS57" s="113"/>
      <c r="AHT57" s="113"/>
      <c r="AHU57" s="113"/>
      <c r="AHV57" s="113"/>
      <c r="AHW57" s="113"/>
      <c r="AHX57" s="113"/>
      <c r="AHY57" s="113"/>
      <c r="AHZ57" s="113"/>
      <c r="AIA57" s="113"/>
      <c r="AIB57" s="113"/>
      <c r="AIC57" s="113"/>
      <c r="AID57" s="113"/>
      <c r="AIE57" s="113"/>
      <c r="AIF57" s="113"/>
      <c r="AIG57" s="113"/>
      <c r="AIH57" s="113"/>
      <c r="AII57" s="113"/>
      <c r="AIJ57" s="113"/>
      <c r="AIK57" s="113"/>
      <c r="AIL57" s="113"/>
      <c r="AIM57" s="113"/>
      <c r="AIN57" s="113"/>
      <c r="AIO57" s="113"/>
      <c r="AIP57" s="113"/>
      <c r="AIQ57" s="113"/>
      <c r="AIR57" s="113"/>
      <c r="AIS57" s="113"/>
      <c r="AIT57" s="113"/>
      <c r="AIU57" s="113"/>
      <c r="AIV57" s="113"/>
      <c r="AIW57" s="113"/>
      <c r="AIX57" s="113"/>
      <c r="AIY57" s="113"/>
      <c r="AIZ57" s="113"/>
      <c r="AJA57" s="113"/>
      <c r="AJB57" s="113"/>
      <c r="AJC57" s="113"/>
      <c r="AJD57" s="113"/>
      <c r="AJE57" s="113"/>
      <c r="AJF57" s="113"/>
      <c r="AJG57" s="113"/>
      <c r="AJH57" s="113"/>
      <c r="AJI57" s="113"/>
      <c r="AJJ57" s="113"/>
      <c r="AJK57" s="113"/>
      <c r="AJL57" s="113"/>
      <c r="AJM57" s="113"/>
      <c r="AJN57" s="113"/>
      <c r="AJO57" s="113"/>
      <c r="AJP57" s="113"/>
      <c r="AJQ57" s="113"/>
      <c r="AJR57" s="113"/>
      <c r="AJS57" s="113"/>
      <c r="AJT57" s="113"/>
      <c r="AJU57" s="113"/>
      <c r="AJV57" s="113"/>
      <c r="AJW57" s="113"/>
      <c r="AJX57" s="113"/>
      <c r="AJY57" s="113"/>
      <c r="AJZ57" s="113"/>
      <c r="AKA57" s="113"/>
      <c r="AKB57" s="113"/>
      <c r="AKC57" s="113"/>
      <c r="AKD57" s="113"/>
      <c r="AKE57" s="113"/>
      <c r="AKF57" s="113"/>
      <c r="AKG57" s="113"/>
      <c r="AKH57" s="113"/>
      <c r="AKI57" s="113"/>
      <c r="AKJ57" s="113"/>
      <c r="AKK57" s="113"/>
      <c r="AKL57" s="113"/>
      <c r="AKM57" s="113"/>
      <c r="AKN57" s="113"/>
      <c r="AKO57" s="113"/>
      <c r="AKP57" s="113"/>
      <c r="AKQ57" s="113"/>
      <c r="AKR57" s="113"/>
      <c r="AKS57" s="113"/>
      <c r="AKT57" s="113"/>
      <c r="AKU57" s="113"/>
      <c r="AKV57" s="113"/>
      <c r="AKW57" s="113"/>
      <c r="AKX57" s="113"/>
      <c r="AKY57" s="113"/>
      <c r="AKZ57" s="113"/>
      <c r="ALA57" s="113"/>
      <c r="ALB57" s="113"/>
      <c r="ALC57" s="113"/>
      <c r="ALD57" s="113"/>
      <c r="ALE57" s="113"/>
      <c r="ALF57" s="113"/>
      <c r="ALG57" s="113"/>
      <c r="ALH57" s="113"/>
      <c r="ALI57" s="113"/>
      <c r="ALJ57" s="113"/>
      <c r="ALK57" s="113"/>
      <c r="ALL57" s="113"/>
      <c r="ALM57" s="113"/>
      <c r="ALN57" s="113"/>
      <c r="ALO57" s="113"/>
      <c r="ALP57" s="113"/>
      <c r="ALQ57" s="113"/>
      <c r="ALR57" s="113"/>
      <c r="ALS57" s="113"/>
      <c r="ALT57" s="113"/>
      <c r="ALU57" s="113"/>
      <c r="ALV57" s="113"/>
      <c r="ALW57" s="113"/>
      <c r="ALX57" s="113"/>
      <c r="ALY57" s="113"/>
      <c r="ALZ57" s="113"/>
      <c r="AMA57" s="113"/>
      <c r="AMB57" s="113"/>
      <c r="AMC57" s="113"/>
      <c r="AMD57" s="113"/>
      <c r="AME57" s="113"/>
      <c r="AMF57" s="113"/>
      <c r="AMG57" s="113"/>
      <c r="AMH57" s="113"/>
      <c r="AMI57" s="113"/>
      <c r="AMJ57" s="113"/>
      <c r="AMK57" s="113"/>
      <c r="AML57" s="113"/>
      <c r="AMM57" s="113"/>
      <c r="AMN57" s="113"/>
      <c r="AMO57" s="113"/>
      <c r="AMP57" s="113"/>
      <c r="AMQ57" s="113"/>
      <c r="AMR57" s="113"/>
      <c r="AMS57" s="113"/>
      <c r="AMT57" s="113"/>
      <c r="AMU57" s="113"/>
      <c r="AMV57" s="113"/>
      <c r="AMW57" s="113"/>
      <c r="AMX57" s="113"/>
      <c r="AMY57" s="113"/>
      <c r="AMZ57" s="113"/>
      <c r="ANA57" s="113"/>
      <c r="ANB57" s="113"/>
      <c r="ANC57" s="113"/>
      <c r="AND57" s="113"/>
      <c r="ANE57" s="113"/>
      <c r="ANF57" s="113"/>
      <c r="ANG57" s="113"/>
      <c r="ANH57" s="113"/>
      <c r="ANI57" s="113"/>
      <c r="ANJ57" s="113"/>
      <c r="ANK57" s="113"/>
      <c r="ANL57" s="113"/>
      <c r="ANM57" s="113"/>
      <c r="ANN57" s="113"/>
      <c r="ANO57" s="113"/>
      <c r="ANP57" s="113"/>
      <c r="ANQ57" s="113"/>
      <c r="ANR57" s="113"/>
      <c r="ANS57" s="113"/>
      <c r="ANT57" s="113"/>
      <c r="ANU57" s="113"/>
      <c r="ANV57" s="113"/>
      <c r="ANW57" s="113"/>
      <c r="ANX57" s="113"/>
      <c r="ANY57" s="113"/>
      <c r="ANZ57" s="113"/>
      <c r="AOA57" s="113"/>
      <c r="AOB57" s="113"/>
      <c r="AOC57" s="113"/>
      <c r="AOD57" s="113"/>
      <c r="AOE57" s="113"/>
      <c r="AOF57" s="113"/>
      <c r="AOG57" s="113"/>
      <c r="AOH57" s="113"/>
      <c r="AOI57" s="113"/>
      <c r="AOJ57" s="113"/>
      <c r="AOK57" s="113"/>
      <c r="AOL57" s="113"/>
      <c r="AOM57" s="113"/>
      <c r="AON57" s="113"/>
      <c r="AOO57" s="113"/>
      <c r="AOP57" s="113"/>
      <c r="AOQ57" s="113"/>
      <c r="AOR57" s="113"/>
      <c r="AOS57" s="113"/>
      <c r="AOT57" s="113"/>
      <c r="AOU57" s="113"/>
      <c r="AOV57" s="113"/>
      <c r="AOW57" s="113"/>
      <c r="AOX57" s="113"/>
      <c r="AOY57" s="113"/>
      <c r="AOZ57" s="113"/>
      <c r="APA57" s="113"/>
      <c r="APB57" s="113"/>
      <c r="APC57" s="113"/>
      <c r="APD57" s="113"/>
      <c r="APE57" s="113"/>
      <c r="APF57" s="113"/>
      <c r="APG57" s="113"/>
      <c r="APH57" s="113"/>
      <c r="API57" s="113"/>
      <c r="APJ57" s="113"/>
      <c r="APK57" s="113"/>
      <c r="APL57" s="113"/>
      <c r="APM57" s="113"/>
      <c r="APN57" s="113"/>
      <c r="APO57" s="113"/>
      <c r="APP57" s="113"/>
      <c r="APQ57" s="113"/>
      <c r="APR57" s="113"/>
      <c r="APS57" s="113"/>
      <c r="APT57" s="113"/>
      <c r="APU57" s="113"/>
      <c r="APV57" s="113"/>
      <c r="APW57" s="113"/>
      <c r="APX57" s="113"/>
      <c r="APY57" s="113"/>
      <c r="APZ57" s="113"/>
      <c r="AQA57" s="113"/>
      <c r="AQB57" s="113"/>
      <c r="AQC57" s="113"/>
      <c r="AQD57" s="113"/>
      <c r="AQE57" s="113"/>
      <c r="AQF57" s="113"/>
      <c r="AQG57" s="113"/>
      <c r="AQH57" s="113"/>
      <c r="AQI57" s="113"/>
      <c r="AQJ57" s="113"/>
      <c r="AQK57" s="113"/>
      <c r="AQL57" s="113"/>
      <c r="AQM57" s="113"/>
      <c r="AQN57" s="113"/>
      <c r="AQO57" s="113"/>
      <c r="AQP57" s="113"/>
      <c r="AQQ57" s="113"/>
      <c r="AQR57" s="113"/>
      <c r="AQS57" s="113"/>
      <c r="AQT57" s="113"/>
      <c r="AQU57" s="113"/>
      <c r="AQV57" s="113"/>
      <c r="AQW57" s="113"/>
      <c r="AQX57" s="113"/>
      <c r="AQY57" s="113"/>
      <c r="AQZ57" s="113"/>
      <c r="ARA57" s="113"/>
      <c r="ARB57" s="113"/>
      <c r="ARC57" s="113"/>
      <c r="ARD57" s="113"/>
      <c r="ARE57" s="113"/>
      <c r="ARF57" s="113"/>
      <c r="ARG57" s="113"/>
      <c r="ARH57" s="113"/>
      <c r="ARI57" s="113"/>
      <c r="ARJ57" s="113"/>
      <c r="ARK57" s="113"/>
      <c r="ARL57" s="113"/>
      <c r="ARM57" s="113"/>
      <c r="ARN57" s="113"/>
      <c r="ARO57" s="113"/>
      <c r="ARP57" s="113"/>
      <c r="ARQ57" s="113"/>
      <c r="ARR57" s="113"/>
      <c r="ARS57" s="113"/>
      <c r="ART57" s="113"/>
      <c r="ARU57" s="113"/>
      <c r="ARV57" s="113"/>
      <c r="ARW57" s="113"/>
      <c r="ARX57" s="113"/>
      <c r="ARY57" s="113"/>
      <c r="ARZ57" s="113"/>
      <c r="ASA57" s="113"/>
      <c r="ASB57" s="113"/>
      <c r="ASC57" s="113"/>
      <c r="ASD57" s="113"/>
      <c r="ASE57" s="113"/>
      <c r="ASF57" s="113"/>
      <c r="ASG57" s="113"/>
      <c r="ASH57" s="113"/>
      <c r="ASI57" s="113"/>
      <c r="ASJ57" s="113"/>
      <c r="ASK57" s="113"/>
      <c r="ASL57" s="113"/>
      <c r="ASM57" s="113"/>
      <c r="ASN57" s="113"/>
      <c r="ASO57" s="113"/>
      <c r="ASP57" s="113"/>
      <c r="ASQ57" s="113"/>
      <c r="ASR57" s="113"/>
      <c r="ASS57" s="113"/>
      <c r="AST57" s="113"/>
      <c r="ASU57" s="113"/>
      <c r="ASV57" s="113"/>
      <c r="ASW57" s="113"/>
      <c r="ASX57" s="113"/>
      <c r="ASY57" s="113"/>
      <c r="ASZ57" s="113"/>
      <c r="ATA57" s="113"/>
      <c r="ATB57" s="113"/>
      <c r="ATC57" s="113"/>
      <c r="ATD57" s="113"/>
      <c r="ATE57" s="113"/>
      <c r="ATF57" s="113"/>
      <c r="ATG57" s="113"/>
      <c r="ATH57" s="113"/>
      <c r="ATI57" s="113"/>
      <c r="ATJ57" s="113"/>
      <c r="ATK57" s="113"/>
      <c r="ATL57" s="113"/>
      <c r="ATM57" s="113"/>
      <c r="ATN57" s="113"/>
      <c r="ATO57" s="113"/>
      <c r="ATP57" s="113"/>
      <c r="ATQ57" s="113"/>
      <c r="ATR57" s="113"/>
      <c r="ATS57" s="113"/>
      <c r="ATT57" s="113"/>
      <c r="ATU57" s="113"/>
      <c r="ATV57" s="113"/>
      <c r="ATW57" s="113"/>
      <c r="ATX57" s="113"/>
      <c r="ATY57" s="113"/>
      <c r="ATZ57" s="113"/>
      <c r="AUA57" s="113"/>
      <c r="AUB57" s="113"/>
      <c r="AUC57" s="113"/>
      <c r="AUD57" s="113"/>
      <c r="AUE57" s="113"/>
      <c r="AUF57" s="113"/>
      <c r="AUG57" s="113"/>
      <c r="AUH57" s="113"/>
      <c r="AUI57" s="113"/>
      <c r="AUJ57" s="113"/>
      <c r="AUK57" s="113"/>
      <c r="AUL57" s="113"/>
      <c r="AUM57" s="113"/>
      <c r="AUN57" s="113"/>
      <c r="AUO57" s="113"/>
      <c r="AUP57" s="113"/>
      <c r="AUQ57" s="113"/>
      <c r="AUR57" s="113"/>
      <c r="AUS57" s="113"/>
      <c r="AUT57" s="113"/>
      <c r="AUU57" s="113"/>
      <c r="AUV57" s="113"/>
      <c r="AUW57" s="113"/>
      <c r="AUX57" s="113"/>
      <c r="AUY57" s="113"/>
      <c r="AUZ57" s="113"/>
      <c r="AVA57" s="113"/>
      <c r="AVB57" s="113"/>
      <c r="AVC57" s="113"/>
      <c r="AVD57" s="113"/>
      <c r="AVE57" s="113"/>
      <c r="AVF57" s="113"/>
      <c r="AVG57" s="113"/>
      <c r="AVH57" s="113"/>
      <c r="AVI57" s="113"/>
      <c r="AVJ57" s="113"/>
      <c r="AVK57" s="113"/>
      <c r="AVL57" s="113"/>
      <c r="AVM57" s="113"/>
      <c r="AVN57" s="113"/>
      <c r="AVO57" s="113"/>
      <c r="AVP57" s="113"/>
      <c r="AVQ57" s="113"/>
      <c r="AVR57" s="113"/>
      <c r="AVS57" s="113"/>
      <c r="AVT57" s="113"/>
      <c r="AVU57" s="113"/>
      <c r="AVV57" s="113"/>
      <c r="AVW57" s="113"/>
      <c r="AVX57" s="113"/>
      <c r="AVY57" s="113"/>
      <c r="AVZ57" s="113"/>
      <c r="AWA57" s="113"/>
      <c r="AWB57" s="113"/>
      <c r="AWC57" s="113"/>
      <c r="AWD57" s="113"/>
      <c r="AWE57" s="113"/>
      <c r="AWF57" s="113"/>
      <c r="AWG57" s="113"/>
      <c r="AWH57" s="113"/>
      <c r="AWI57" s="113"/>
      <c r="AWJ57" s="113"/>
      <c r="AWK57" s="113"/>
      <c r="AWL57" s="113"/>
      <c r="AWM57" s="113"/>
      <c r="AWN57" s="113"/>
      <c r="AWO57" s="113"/>
      <c r="AWP57" s="113"/>
      <c r="AWQ57" s="113"/>
      <c r="AWR57" s="113"/>
      <c r="AWS57" s="113"/>
      <c r="AWT57" s="113"/>
      <c r="AWU57" s="113"/>
      <c r="AWV57" s="113"/>
      <c r="AWW57" s="113"/>
      <c r="AWX57" s="113"/>
      <c r="AWY57" s="113"/>
      <c r="AWZ57" s="113"/>
      <c r="AXA57" s="113"/>
      <c r="AXB57" s="113"/>
      <c r="AXC57" s="113"/>
      <c r="AXD57" s="113"/>
      <c r="AXE57" s="113"/>
      <c r="AXF57" s="113"/>
      <c r="AXG57" s="113"/>
      <c r="AXH57" s="113"/>
      <c r="AXI57" s="113"/>
      <c r="AXJ57" s="113"/>
      <c r="AXK57" s="113"/>
      <c r="AXL57" s="113"/>
      <c r="AXM57" s="113"/>
      <c r="AXN57" s="113"/>
      <c r="AXO57" s="113"/>
      <c r="AXP57" s="113"/>
      <c r="AXQ57" s="113"/>
      <c r="AXR57" s="113"/>
      <c r="AXS57" s="113"/>
      <c r="AXT57" s="113"/>
      <c r="AXU57" s="113"/>
      <c r="AXV57" s="113"/>
      <c r="AXW57" s="113"/>
      <c r="AXX57" s="113"/>
      <c r="AXY57" s="113"/>
      <c r="AXZ57" s="113"/>
      <c r="AYA57" s="113"/>
      <c r="AYB57" s="113"/>
      <c r="AYC57" s="113"/>
      <c r="AYD57" s="113"/>
      <c r="AYE57" s="113"/>
      <c r="AYF57" s="113"/>
      <c r="AYG57" s="113"/>
      <c r="AYH57" s="113"/>
      <c r="AYI57" s="113"/>
      <c r="AYJ57" s="113"/>
      <c r="AYK57" s="113"/>
      <c r="AYL57" s="113"/>
      <c r="AYM57" s="113"/>
      <c r="AYN57" s="113"/>
      <c r="AYO57" s="113"/>
      <c r="AYP57" s="113"/>
      <c r="AYQ57" s="113"/>
      <c r="AYR57" s="113"/>
      <c r="AYS57" s="113"/>
      <c r="AYT57" s="113"/>
      <c r="AYU57" s="113"/>
      <c r="AYV57" s="113"/>
      <c r="AYW57" s="113"/>
      <c r="AYX57" s="113"/>
      <c r="AYY57" s="113"/>
      <c r="AYZ57" s="113"/>
      <c r="AZA57" s="113"/>
      <c r="AZB57" s="113"/>
      <c r="AZC57" s="113"/>
      <c r="AZD57" s="113"/>
      <c r="AZE57" s="113"/>
      <c r="AZF57" s="113"/>
      <c r="AZG57" s="113"/>
      <c r="AZH57" s="113"/>
      <c r="AZI57" s="113"/>
      <c r="AZJ57" s="113"/>
      <c r="AZK57" s="113"/>
      <c r="AZL57" s="113"/>
      <c r="AZM57" s="113"/>
      <c r="AZN57" s="113"/>
      <c r="AZO57" s="113"/>
      <c r="AZP57" s="113"/>
      <c r="AZQ57" s="113"/>
      <c r="AZR57" s="113"/>
      <c r="AZS57" s="113"/>
      <c r="AZT57" s="113"/>
      <c r="AZU57" s="113"/>
      <c r="AZV57" s="113"/>
      <c r="AZW57" s="113"/>
      <c r="AZX57" s="113"/>
      <c r="AZY57" s="113"/>
      <c r="AZZ57" s="113"/>
      <c r="BAA57" s="113"/>
      <c r="BAB57" s="113"/>
      <c r="BAC57" s="113"/>
      <c r="BAD57" s="113"/>
      <c r="BAE57" s="113"/>
      <c r="BAF57" s="113"/>
      <c r="BAG57" s="113"/>
      <c r="BAH57" s="113"/>
      <c r="BAI57" s="113"/>
      <c r="BAJ57" s="113"/>
      <c r="BAK57" s="113"/>
      <c r="BAL57" s="113"/>
      <c r="BAM57" s="113"/>
      <c r="BAN57" s="113"/>
      <c r="BAO57" s="113"/>
      <c r="BAP57" s="113"/>
      <c r="BAQ57" s="113"/>
      <c r="BAR57" s="113"/>
      <c r="BAS57" s="113"/>
      <c r="BAT57" s="113"/>
      <c r="BAU57" s="113"/>
      <c r="BAV57" s="113"/>
      <c r="BAW57" s="113"/>
      <c r="BAX57" s="113"/>
      <c r="BAY57" s="113"/>
      <c r="BAZ57" s="113"/>
      <c r="BBA57" s="113"/>
      <c r="BBB57" s="113"/>
      <c r="BBC57" s="113"/>
      <c r="BBD57" s="113"/>
      <c r="BBE57" s="113"/>
      <c r="BBF57" s="113"/>
      <c r="BBG57" s="113"/>
      <c r="BBH57" s="113"/>
      <c r="BBI57" s="113"/>
      <c r="BBJ57" s="113"/>
      <c r="BBK57" s="113"/>
      <c r="BBL57" s="113"/>
      <c r="BBM57" s="113"/>
      <c r="BBN57" s="113"/>
      <c r="BBO57" s="113"/>
      <c r="BBP57" s="113"/>
      <c r="BBQ57" s="113"/>
      <c r="BBR57" s="113"/>
      <c r="BBS57" s="113"/>
      <c r="BBT57" s="113"/>
      <c r="BBU57" s="113"/>
      <c r="BBV57" s="113"/>
      <c r="BBW57" s="113"/>
      <c r="BBX57" s="113"/>
      <c r="BBY57" s="113"/>
      <c r="BBZ57" s="113"/>
      <c r="BCA57" s="113"/>
      <c r="BCB57" s="113"/>
      <c r="BCC57" s="113"/>
      <c r="BCD57" s="113"/>
      <c r="BCE57" s="113"/>
      <c r="BCF57" s="113"/>
      <c r="BCG57" s="113"/>
      <c r="BCH57" s="113"/>
      <c r="BCI57" s="113"/>
      <c r="BCJ57" s="113"/>
      <c r="BCK57" s="113"/>
      <c r="BCL57" s="113"/>
      <c r="BCM57" s="113"/>
      <c r="BCN57" s="113"/>
      <c r="BCO57" s="113"/>
      <c r="BCP57" s="113"/>
      <c r="BCQ57" s="113"/>
      <c r="BCR57" s="113"/>
      <c r="BCS57" s="113"/>
      <c r="BCT57" s="113"/>
      <c r="BCU57" s="113"/>
      <c r="BCV57" s="113"/>
      <c r="BCW57" s="113"/>
      <c r="BCX57" s="113"/>
      <c r="BCY57" s="113"/>
      <c r="BCZ57" s="113"/>
      <c r="BDA57" s="113"/>
      <c r="BDB57" s="113"/>
      <c r="BDC57" s="113"/>
      <c r="BDD57" s="113"/>
      <c r="BDE57" s="113"/>
      <c r="BDF57" s="113"/>
      <c r="BDG57" s="113"/>
      <c r="BDH57" s="113"/>
      <c r="BDI57" s="113"/>
      <c r="BDJ57" s="113"/>
      <c r="BDK57" s="113"/>
      <c r="BDL57" s="113"/>
      <c r="BDM57" s="113"/>
      <c r="BDN57" s="113"/>
      <c r="BDO57" s="113"/>
      <c r="BDP57" s="113"/>
      <c r="BDQ57" s="113"/>
      <c r="BDR57" s="113"/>
      <c r="BDS57" s="113"/>
      <c r="BDT57" s="113"/>
      <c r="BDU57" s="113"/>
      <c r="BDV57" s="113"/>
      <c r="BDW57" s="113"/>
      <c r="BDX57" s="113"/>
      <c r="BDY57" s="113"/>
      <c r="BDZ57" s="113"/>
      <c r="BEA57" s="113"/>
      <c r="BEB57" s="113"/>
      <c r="BEC57" s="113"/>
      <c r="BED57" s="113"/>
      <c r="BEE57" s="113"/>
      <c r="BEF57" s="113"/>
      <c r="BEG57" s="113"/>
      <c r="BEH57" s="113"/>
      <c r="BEI57" s="113"/>
      <c r="BEJ57" s="113"/>
      <c r="BEK57" s="113"/>
      <c r="BEL57" s="113"/>
      <c r="BEM57" s="113"/>
      <c r="BEN57" s="113"/>
      <c r="BEO57" s="113"/>
      <c r="BEP57" s="113"/>
      <c r="BEQ57" s="113"/>
      <c r="BER57" s="113"/>
      <c r="BES57" s="113"/>
      <c r="BET57" s="113"/>
      <c r="BEU57" s="113"/>
      <c r="BEV57" s="113"/>
      <c r="BEW57" s="113"/>
      <c r="BEX57" s="113"/>
      <c r="BEY57" s="113"/>
      <c r="BEZ57" s="113"/>
      <c r="BFA57" s="113"/>
      <c r="BFB57" s="113"/>
      <c r="BFC57" s="113"/>
      <c r="BFD57" s="113"/>
      <c r="BFE57" s="113"/>
      <c r="BFF57" s="113"/>
      <c r="BFG57" s="113"/>
      <c r="BFH57" s="113"/>
      <c r="BFI57" s="113"/>
      <c r="BFJ57" s="113"/>
      <c r="BFK57" s="113"/>
      <c r="BFL57" s="113"/>
      <c r="BFM57" s="113"/>
      <c r="BFN57" s="113"/>
      <c r="BFO57" s="113"/>
      <c r="BFP57" s="113"/>
      <c r="BFQ57" s="113"/>
      <c r="BFR57" s="113"/>
      <c r="BFS57" s="113"/>
      <c r="BFT57" s="113"/>
      <c r="BFU57" s="113"/>
      <c r="BFV57" s="113"/>
      <c r="BFW57" s="113"/>
      <c r="BFX57" s="113"/>
      <c r="BFY57" s="113"/>
      <c r="BFZ57" s="113"/>
      <c r="BGA57" s="113"/>
      <c r="BGB57" s="113"/>
      <c r="BGC57" s="113"/>
      <c r="BGD57" s="113"/>
      <c r="BGE57" s="113"/>
      <c r="BGF57" s="113"/>
      <c r="BGG57" s="113"/>
      <c r="BGH57" s="113"/>
      <c r="BGI57" s="113"/>
      <c r="BGJ57" s="113"/>
      <c r="BGK57" s="113"/>
      <c r="BGL57" s="113"/>
      <c r="BGM57" s="113"/>
      <c r="BGN57" s="113"/>
      <c r="BGO57" s="113"/>
      <c r="BGP57" s="113"/>
      <c r="BGQ57" s="113"/>
      <c r="BGR57" s="113"/>
      <c r="BGS57" s="113"/>
      <c r="BGT57" s="113"/>
      <c r="BGU57" s="113"/>
      <c r="BGV57" s="113"/>
      <c r="BGW57" s="113"/>
      <c r="BGX57" s="113"/>
      <c r="BGY57" s="113"/>
      <c r="BGZ57" s="113"/>
      <c r="BHA57" s="113"/>
      <c r="BHB57" s="113"/>
      <c r="BHC57" s="113"/>
      <c r="BHD57" s="113"/>
      <c r="BHE57" s="113"/>
      <c r="BHF57" s="113"/>
      <c r="BHG57" s="113"/>
      <c r="BHH57" s="113"/>
      <c r="BHI57" s="113"/>
      <c r="BHJ57" s="113"/>
      <c r="BHK57" s="113"/>
      <c r="BHL57" s="113"/>
      <c r="BHM57" s="113"/>
      <c r="BHN57" s="113"/>
      <c r="BHO57" s="113"/>
      <c r="BHP57" s="113"/>
      <c r="BHQ57" s="113"/>
      <c r="BHR57" s="113"/>
      <c r="BHS57" s="113"/>
      <c r="BHT57" s="113"/>
      <c r="BHU57" s="113"/>
      <c r="BHV57" s="113"/>
      <c r="BHW57" s="113"/>
      <c r="BHX57" s="113"/>
      <c r="BHY57" s="113"/>
      <c r="BHZ57" s="113"/>
      <c r="BIA57" s="113"/>
      <c r="BIB57" s="113"/>
      <c r="BIC57" s="113"/>
      <c r="BID57" s="113"/>
      <c r="BIE57" s="113"/>
      <c r="BIF57" s="113"/>
      <c r="BIG57" s="113"/>
      <c r="BIH57" s="113"/>
      <c r="BII57" s="113"/>
      <c r="BIJ57" s="113"/>
      <c r="BIK57" s="113"/>
      <c r="BIL57" s="113"/>
      <c r="BIM57" s="113"/>
      <c r="BIN57" s="113"/>
      <c r="BIO57" s="113"/>
      <c r="BIP57" s="113"/>
      <c r="BIQ57" s="113"/>
      <c r="BIR57" s="113"/>
      <c r="BIS57" s="113"/>
      <c r="BIT57" s="113"/>
      <c r="BIU57" s="113"/>
      <c r="BIV57" s="113"/>
      <c r="BIW57" s="113"/>
      <c r="BIX57" s="113"/>
      <c r="BIY57" s="113"/>
      <c r="BIZ57" s="113"/>
      <c r="BJA57" s="113"/>
      <c r="BJB57" s="113"/>
      <c r="BJC57" s="113"/>
      <c r="BJD57" s="113"/>
      <c r="BJE57" s="113"/>
      <c r="BJF57" s="113"/>
      <c r="BJG57" s="113"/>
      <c r="BJH57" s="113"/>
      <c r="BJI57" s="113"/>
      <c r="BJJ57" s="113"/>
      <c r="BJK57" s="113"/>
      <c r="BJL57" s="113"/>
      <c r="BJM57" s="113"/>
      <c r="BJN57" s="113"/>
      <c r="BJO57" s="113"/>
      <c r="BJP57" s="113"/>
      <c r="BJQ57" s="113"/>
      <c r="BJR57" s="113"/>
      <c r="BJS57" s="113"/>
      <c r="BJT57" s="113"/>
      <c r="BJU57" s="113"/>
      <c r="BJV57" s="113"/>
      <c r="BJW57" s="113"/>
      <c r="BJX57" s="113"/>
      <c r="BJY57" s="113"/>
      <c r="BJZ57" s="113"/>
      <c r="BKA57" s="113"/>
      <c r="BKB57" s="113"/>
      <c r="BKC57" s="113"/>
      <c r="BKD57" s="113"/>
      <c r="BKE57" s="113"/>
      <c r="BKF57" s="113"/>
      <c r="BKG57" s="113"/>
      <c r="BKH57" s="113"/>
      <c r="BKI57" s="113"/>
      <c r="BKJ57" s="113"/>
      <c r="BKK57" s="113"/>
      <c r="BKL57" s="113"/>
      <c r="BKM57" s="113"/>
      <c r="BKN57" s="113"/>
      <c r="BKO57" s="113"/>
      <c r="BKP57" s="113"/>
      <c r="BKQ57" s="113"/>
      <c r="BKR57" s="113"/>
      <c r="BKS57" s="113"/>
      <c r="BKT57" s="113"/>
      <c r="BKU57" s="113"/>
      <c r="BKV57" s="113"/>
      <c r="BKW57" s="113"/>
      <c r="BKX57" s="113"/>
      <c r="BKY57" s="113"/>
      <c r="BKZ57" s="113"/>
      <c r="BLA57" s="113"/>
      <c r="BLB57" s="113"/>
      <c r="BLC57" s="113"/>
      <c r="BLD57" s="113"/>
      <c r="BLE57" s="113"/>
      <c r="BLF57" s="113"/>
      <c r="BLG57" s="113"/>
      <c r="BLH57" s="113"/>
      <c r="BLI57" s="113"/>
      <c r="BLJ57" s="113"/>
      <c r="BLK57" s="113"/>
      <c r="BLL57" s="113"/>
      <c r="BLM57" s="113"/>
      <c r="BLN57" s="113"/>
      <c r="BLO57" s="113"/>
    </row>
    <row r="58" spans="1:1680" ht="15.6">
      <c r="A58" s="132" t="s">
        <v>530</v>
      </c>
      <c r="B58" s="133"/>
      <c r="C58" s="134"/>
      <c r="D58" s="133"/>
      <c r="E58" s="135"/>
      <c r="F58" s="135"/>
      <c r="G58" s="135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6"/>
      <c r="AK58" s="136"/>
      <c r="AL58" s="136"/>
      <c r="AM58" s="137"/>
      <c r="AN58" s="137"/>
      <c r="AO58" s="137"/>
      <c r="AP58" s="136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  <c r="IW58" s="113"/>
      <c r="IX58" s="113"/>
      <c r="IY58" s="113"/>
      <c r="IZ58" s="113"/>
      <c r="JA58" s="113"/>
      <c r="JB58" s="113"/>
      <c r="JC58" s="113"/>
      <c r="JD58" s="113"/>
      <c r="JE58" s="113"/>
      <c r="JF58" s="113"/>
      <c r="JG58" s="113"/>
      <c r="JH58" s="113"/>
      <c r="JI58" s="113"/>
      <c r="JJ58" s="113"/>
      <c r="JK58" s="113"/>
      <c r="JL58" s="113"/>
      <c r="JM58" s="113"/>
      <c r="JN58" s="113"/>
      <c r="JO58" s="113"/>
      <c r="JP58" s="113"/>
      <c r="JQ58" s="113"/>
      <c r="JR58" s="113"/>
      <c r="JS58" s="113"/>
      <c r="JT58" s="113"/>
      <c r="JU58" s="113"/>
      <c r="JV58" s="113"/>
      <c r="JW58" s="113"/>
      <c r="JX58" s="113"/>
      <c r="JY58" s="113"/>
      <c r="JZ58" s="113"/>
      <c r="KA58" s="113"/>
      <c r="KB58" s="113"/>
      <c r="KC58" s="113"/>
      <c r="KD58" s="113"/>
      <c r="KE58" s="113"/>
      <c r="KF58" s="113"/>
      <c r="KG58" s="113"/>
      <c r="KH58" s="113"/>
      <c r="KI58" s="113"/>
      <c r="KJ58" s="113"/>
      <c r="KK58" s="113"/>
      <c r="KL58" s="113"/>
      <c r="KM58" s="113"/>
      <c r="KN58" s="113"/>
      <c r="KO58" s="113"/>
      <c r="KP58" s="113"/>
      <c r="KQ58" s="113"/>
      <c r="KR58" s="113"/>
      <c r="KS58" s="113"/>
      <c r="KT58" s="113"/>
      <c r="KU58" s="113"/>
      <c r="KV58" s="113"/>
      <c r="KW58" s="113"/>
      <c r="KX58" s="113"/>
      <c r="KY58" s="113"/>
      <c r="KZ58" s="113"/>
      <c r="LA58" s="113"/>
      <c r="LB58" s="113"/>
      <c r="LC58" s="113"/>
      <c r="LD58" s="113"/>
      <c r="LE58" s="113"/>
      <c r="LF58" s="113"/>
      <c r="LG58" s="113"/>
      <c r="LH58" s="113"/>
      <c r="LI58" s="113"/>
      <c r="LJ58" s="113"/>
      <c r="LK58" s="113"/>
      <c r="LL58" s="113"/>
      <c r="LM58" s="113"/>
      <c r="LN58" s="113"/>
      <c r="LO58" s="113"/>
      <c r="LP58" s="113"/>
      <c r="LQ58" s="113"/>
      <c r="LR58" s="113"/>
      <c r="LS58" s="113"/>
      <c r="LT58" s="113"/>
      <c r="LU58" s="113"/>
      <c r="LV58" s="113"/>
      <c r="LW58" s="113"/>
      <c r="LX58" s="113"/>
      <c r="LY58" s="113"/>
      <c r="LZ58" s="113"/>
      <c r="MA58" s="113"/>
      <c r="MB58" s="113"/>
      <c r="MC58" s="113"/>
      <c r="MD58" s="113"/>
      <c r="ME58" s="113"/>
      <c r="MF58" s="113"/>
      <c r="MG58" s="113"/>
      <c r="MH58" s="113"/>
      <c r="MI58" s="113"/>
      <c r="MJ58" s="113"/>
      <c r="MK58" s="113"/>
      <c r="ML58" s="113"/>
      <c r="MM58" s="113"/>
      <c r="MN58" s="113"/>
      <c r="MO58" s="113"/>
      <c r="MP58" s="113"/>
      <c r="MQ58" s="113"/>
      <c r="MR58" s="113"/>
      <c r="MS58" s="113"/>
      <c r="MT58" s="113"/>
      <c r="MU58" s="113"/>
      <c r="MV58" s="113"/>
      <c r="MW58" s="113"/>
      <c r="MX58" s="113"/>
      <c r="MY58" s="113"/>
      <c r="MZ58" s="113"/>
      <c r="NA58" s="113"/>
      <c r="NB58" s="113"/>
      <c r="NC58" s="113"/>
      <c r="ND58" s="113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3"/>
      <c r="NS58" s="113"/>
      <c r="NT58" s="113"/>
      <c r="NU58" s="113"/>
      <c r="NV58" s="113"/>
      <c r="NW58" s="113"/>
      <c r="NX58" s="113"/>
      <c r="NY58" s="113"/>
      <c r="NZ58" s="113"/>
      <c r="OA58" s="113"/>
      <c r="OB58" s="113"/>
      <c r="OC58" s="113"/>
      <c r="OD58" s="113"/>
      <c r="OE58" s="113"/>
      <c r="OF58" s="113"/>
      <c r="OG58" s="113"/>
      <c r="OH58" s="113"/>
      <c r="OI58" s="113"/>
      <c r="OJ58" s="113"/>
      <c r="OK58" s="113"/>
      <c r="OL58" s="113"/>
      <c r="OM58" s="113"/>
      <c r="ON58" s="113"/>
      <c r="OO58" s="113"/>
      <c r="OP58" s="113"/>
      <c r="OQ58" s="113"/>
      <c r="OR58" s="113"/>
      <c r="OS58" s="113"/>
      <c r="OT58" s="113"/>
      <c r="OU58" s="113"/>
      <c r="OV58" s="113"/>
      <c r="OW58" s="113"/>
      <c r="OX58" s="113"/>
      <c r="OY58" s="113"/>
      <c r="OZ58" s="113"/>
      <c r="PA58" s="113"/>
      <c r="PB58" s="113"/>
      <c r="PC58" s="113"/>
      <c r="PD58" s="113"/>
      <c r="PE58" s="113"/>
      <c r="PF58" s="113"/>
      <c r="PG58" s="113"/>
      <c r="PH58" s="113"/>
      <c r="PI58" s="113"/>
      <c r="PJ58" s="113"/>
      <c r="PK58" s="113"/>
      <c r="PL58" s="113"/>
      <c r="PM58" s="113"/>
      <c r="PN58" s="113"/>
      <c r="PO58" s="113"/>
      <c r="PP58" s="113"/>
      <c r="PQ58" s="113"/>
      <c r="PR58" s="113"/>
      <c r="PS58" s="113"/>
      <c r="PT58" s="113"/>
      <c r="PU58" s="113"/>
      <c r="PV58" s="113"/>
      <c r="PW58" s="113"/>
      <c r="PX58" s="113"/>
      <c r="PY58" s="113"/>
      <c r="PZ58" s="113"/>
      <c r="QA58" s="113"/>
      <c r="QB58" s="113"/>
      <c r="QC58" s="113"/>
      <c r="QD58" s="113"/>
      <c r="QE58" s="113"/>
      <c r="QF58" s="113"/>
      <c r="QG58" s="113"/>
      <c r="QH58" s="113"/>
      <c r="QI58" s="113"/>
      <c r="QJ58" s="113"/>
      <c r="QK58" s="113"/>
      <c r="QL58" s="113"/>
      <c r="QM58" s="113"/>
      <c r="QN58" s="113"/>
      <c r="QO58" s="113"/>
      <c r="QP58" s="113"/>
      <c r="QQ58" s="113"/>
      <c r="QR58" s="113"/>
      <c r="QS58" s="113"/>
      <c r="QT58" s="113"/>
      <c r="QU58" s="113"/>
      <c r="QV58" s="113"/>
      <c r="QW58" s="113"/>
      <c r="QX58" s="113"/>
      <c r="QY58" s="113"/>
      <c r="QZ58" s="113"/>
      <c r="RA58" s="113"/>
      <c r="RB58" s="113"/>
      <c r="RC58" s="113"/>
      <c r="RD58" s="113"/>
      <c r="RE58" s="113"/>
      <c r="RF58" s="113"/>
      <c r="RG58" s="113"/>
      <c r="RH58" s="113"/>
      <c r="RI58" s="113"/>
      <c r="RJ58" s="113"/>
      <c r="RK58" s="113"/>
      <c r="RL58" s="113"/>
      <c r="RM58" s="113"/>
      <c r="RN58" s="113"/>
      <c r="RO58" s="113"/>
      <c r="RP58" s="113"/>
      <c r="RQ58" s="113"/>
      <c r="RR58" s="113"/>
      <c r="RS58" s="113"/>
      <c r="RT58" s="113"/>
      <c r="RU58" s="113"/>
      <c r="RV58" s="113"/>
      <c r="RW58" s="113"/>
      <c r="RX58" s="113"/>
      <c r="RY58" s="113"/>
      <c r="RZ58" s="113"/>
      <c r="SA58" s="113"/>
      <c r="SB58" s="113"/>
      <c r="SC58" s="113"/>
      <c r="SD58" s="113"/>
      <c r="SE58" s="113"/>
      <c r="SF58" s="113"/>
      <c r="SG58" s="113"/>
      <c r="SH58" s="113"/>
      <c r="SI58" s="113"/>
      <c r="SJ58" s="113"/>
      <c r="SK58" s="113"/>
      <c r="SL58" s="113"/>
      <c r="SM58" s="113"/>
      <c r="SN58" s="113"/>
      <c r="SO58" s="113"/>
      <c r="SP58" s="113"/>
      <c r="SQ58" s="113"/>
      <c r="SR58" s="113"/>
      <c r="SS58" s="113"/>
      <c r="ST58" s="113"/>
      <c r="SU58" s="113"/>
      <c r="SV58" s="113"/>
      <c r="SW58" s="113"/>
      <c r="SX58" s="113"/>
      <c r="SY58" s="113"/>
      <c r="SZ58" s="113"/>
      <c r="TA58" s="113"/>
      <c r="TB58" s="113"/>
      <c r="TC58" s="113"/>
      <c r="TD58" s="113"/>
      <c r="TE58" s="113"/>
      <c r="TF58" s="113"/>
      <c r="TG58" s="113"/>
      <c r="TH58" s="113"/>
      <c r="TI58" s="113"/>
      <c r="TJ58" s="113"/>
      <c r="TK58" s="113"/>
      <c r="TL58" s="113"/>
      <c r="TM58" s="113"/>
      <c r="TN58" s="113"/>
      <c r="TO58" s="113"/>
      <c r="TP58" s="113"/>
      <c r="TQ58" s="113"/>
      <c r="TR58" s="113"/>
      <c r="TS58" s="113"/>
      <c r="TT58" s="113"/>
      <c r="TU58" s="113"/>
      <c r="TV58" s="113"/>
      <c r="TW58" s="113"/>
      <c r="TX58" s="113"/>
      <c r="TY58" s="113"/>
      <c r="TZ58" s="113"/>
      <c r="UA58" s="113"/>
      <c r="UB58" s="113"/>
      <c r="UC58" s="113"/>
      <c r="UD58" s="113"/>
      <c r="UE58" s="113"/>
      <c r="UF58" s="113"/>
      <c r="UG58" s="113"/>
      <c r="UH58" s="113"/>
      <c r="UI58" s="113"/>
      <c r="UJ58" s="113"/>
      <c r="UK58" s="113"/>
      <c r="UL58" s="113"/>
      <c r="UM58" s="113"/>
      <c r="UN58" s="113"/>
      <c r="UO58" s="113"/>
      <c r="UP58" s="113"/>
      <c r="UQ58" s="113"/>
      <c r="UR58" s="113"/>
      <c r="US58" s="113"/>
      <c r="UT58" s="113"/>
      <c r="UU58" s="113"/>
      <c r="UV58" s="113"/>
      <c r="UW58" s="113"/>
      <c r="UX58" s="113"/>
      <c r="UY58" s="113"/>
      <c r="UZ58" s="113"/>
      <c r="VA58" s="113"/>
      <c r="VB58" s="113"/>
      <c r="VC58" s="113"/>
      <c r="VD58" s="113"/>
      <c r="VE58" s="113"/>
      <c r="VF58" s="113"/>
      <c r="VG58" s="113"/>
      <c r="VH58" s="113"/>
      <c r="VI58" s="113"/>
      <c r="VJ58" s="113"/>
      <c r="VK58" s="113"/>
      <c r="VL58" s="113"/>
      <c r="VM58" s="113"/>
      <c r="VN58" s="113"/>
      <c r="VO58" s="113"/>
      <c r="VP58" s="113"/>
      <c r="VQ58" s="113"/>
      <c r="VR58" s="113"/>
      <c r="VS58" s="113"/>
      <c r="VT58" s="113"/>
      <c r="VU58" s="113"/>
      <c r="VV58" s="113"/>
      <c r="VW58" s="113"/>
      <c r="VX58" s="113"/>
      <c r="VY58" s="113"/>
      <c r="VZ58" s="113"/>
      <c r="WA58" s="113"/>
      <c r="WB58" s="113"/>
      <c r="WC58" s="113"/>
      <c r="WD58" s="113"/>
      <c r="WE58" s="113"/>
      <c r="WF58" s="113"/>
      <c r="WG58" s="113"/>
      <c r="WH58" s="113"/>
      <c r="WI58" s="113"/>
      <c r="WJ58" s="113"/>
      <c r="WK58" s="113"/>
      <c r="WL58" s="113"/>
      <c r="WM58" s="113"/>
      <c r="WN58" s="113"/>
      <c r="WO58" s="113"/>
      <c r="WP58" s="113"/>
      <c r="WQ58" s="113"/>
      <c r="WR58" s="113"/>
      <c r="WS58" s="113"/>
      <c r="WT58" s="113"/>
      <c r="WU58" s="113"/>
      <c r="WV58" s="113"/>
      <c r="WW58" s="113"/>
      <c r="WX58" s="113"/>
      <c r="WY58" s="113"/>
      <c r="WZ58" s="113"/>
      <c r="XA58" s="113"/>
      <c r="XB58" s="113"/>
      <c r="XC58" s="113"/>
      <c r="XD58" s="113"/>
      <c r="XE58" s="113"/>
      <c r="XF58" s="113"/>
      <c r="XG58" s="113"/>
      <c r="XH58" s="113"/>
      <c r="XI58" s="113"/>
      <c r="XJ58" s="113"/>
      <c r="XK58" s="113"/>
      <c r="XL58" s="113"/>
      <c r="XM58" s="113"/>
      <c r="XN58" s="113"/>
      <c r="XO58" s="113"/>
      <c r="XP58" s="113"/>
      <c r="XQ58" s="113"/>
      <c r="XR58" s="113"/>
      <c r="XS58" s="113"/>
      <c r="XT58" s="113"/>
      <c r="XU58" s="113"/>
      <c r="XV58" s="113"/>
      <c r="XW58" s="113"/>
      <c r="XX58" s="113"/>
      <c r="XY58" s="113"/>
      <c r="XZ58" s="113"/>
      <c r="YA58" s="113"/>
      <c r="YB58" s="113"/>
      <c r="YC58" s="113"/>
      <c r="YD58" s="113"/>
      <c r="YE58" s="113"/>
      <c r="YF58" s="113"/>
      <c r="YG58" s="113"/>
      <c r="YH58" s="113"/>
      <c r="YI58" s="113"/>
      <c r="YJ58" s="113"/>
      <c r="YK58" s="113"/>
      <c r="YL58" s="113"/>
      <c r="YM58" s="113"/>
      <c r="YN58" s="113"/>
      <c r="YO58" s="113"/>
      <c r="YP58" s="113"/>
      <c r="YQ58" s="113"/>
      <c r="YR58" s="113"/>
      <c r="YS58" s="113"/>
      <c r="YT58" s="113"/>
      <c r="YU58" s="113"/>
      <c r="YV58" s="113"/>
      <c r="YW58" s="113"/>
      <c r="YX58" s="113"/>
      <c r="YY58" s="113"/>
      <c r="YZ58" s="113"/>
      <c r="ZA58" s="113"/>
      <c r="ZB58" s="113"/>
      <c r="ZC58" s="113"/>
      <c r="ZD58" s="113"/>
      <c r="ZE58" s="113"/>
      <c r="ZF58" s="113"/>
      <c r="ZG58" s="113"/>
      <c r="ZH58" s="113"/>
      <c r="ZI58" s="113"/>
      <c r="ZJ58" s="113"/>
      <c r="ZK58" s="113"/>
      <c r="ZL58" s="113"/>
      <c r="ZM58" s="113"/>
      <c r="ZN58" s="113"/>
      <c r="ZO58" s="113"/>
      <c r="ZP58" s="113"/>
      <c r="ZQ58" s="113"/>
      <c r="ZR58" s="113"/>
      <c r="ZS58" s="113"/>
      <c r="ZT58" s="113"/>
      <c r="ZU58" s="113"/>
      <c r="ZV58" s="113"/>
      <c r="ZW58" s="113"/>
      <c r="ZX58" s="113"/>
      <c r="ZY58" s="113"/>
      <c r="ZZ58" s="113"/>
      <c r="AAA58" s="113"/>
      <c r="AAB58" s="113"/>
      <c r="AAC58" s="113"/>
      <c r="AAD58" s="113"/>
      <c r="AAE58" s="113"/>
      <c r="AAF58" s="113"/>
      <c r="AAG58" s="113"/>
      <c r="AAH58" s="113"/>
      <c r="AAI58" s="113"/>
      <c r="AAJ58" s="113"/>
      <c r="AAK58" s="113"/>
      <c r="AAL58" s="113"/>
      <c r="AAM58" s="113"/>
      <c r="AAN58" s="113"/>
      <c r="AAO58" s="113"/>
      <c r="AAP58" s="113"/>
      <c r="AAQ58" s="113"/>
      <c r="AAR58" s="113"/>
      <c r="AAS58" s="113"/>
      <c r="AAT58" s="113"/>
      <c r="AAU58" s="113"/>
      <c r="AAV58" s="113"/>
      <c r="AAW58" s="113"/>
      <c r="AAX58" s="113"/>
      <c r="AAY58" s="113"/>
      <c r="AAZ58" s="113"/>
      <c r="ABA58" s="113"/>
      <c r="ABB58" s="113"/>
      <c r="ABC58" s="113"/>
      <c r="ABD58" s="113"/>
      <c r="ABE58" s="113"/>
      <c r="ABF58" s="113"/>
      <c r="ABG58" s="113"/>
      <c r="ABH58" s="113"/>
      <c r="ABI58" s="113"/>
      <c r="ABJ58" s="113"/>
      <c r="ABK58" s="113"/>
      <c r="ABL58" s="113"/>
      <c r="ABM58" s="113"/>
      <c r="ABN58" s="113"/>
      <c r="ABO58" s="113"/>
      <c r="ABP58" s="113"/>
      <c r="ABQ58" s="113"/>
      <c r="ABR58" s="113"/>
      <c r="ABS58" s="113"/>
      <c r="ABT58" s="113"/>
      <c r="ABU58" s="113"/>
      <c r="ABV58" s="113"/>
      <c r="ABW58" s="113"/>
      <c r="ABX58" s="113"/>
      <c r="ABY58" s="113"/>
      <c r="ABZ58" s="113"/>
      <c r="ACA58" s="113"/>
      <c r="ACB58" s="113"/>
      <c r="ACC58" s="113"/>
      <c r="ACD58" s="113"/>
      <c r="ACE58" s="113"/>
      <c r="ACF58" s="113"/>
      <c r="ACG58" s="113"/>
      <c r="ACH58" s="113"/>
      <c r="ACI58" s="113"/>
      <c r="ACJ58" s="113"/>
      <c r="ACK58" s="113"/>
      <c r="ACL58" s="113"/>
      <c r="ACM58" s="113"/>
      <c r="ACN58" s="113"/>
      <c r="ACO58" s="113"/>
      <c r="ACP58" s="113"/>
      <c r="ACQ58" s="113"/>
      <c r="ACR58" s="113"/>
      <c r="ACS58" s="113"/>
      <c r="ACT58" s="113"/>
      <c r="ACU58" s="113"/>
      <c r="ACV58" s="113"/>
      <c r="ACW58" s="113"/>
      <c r="ACX58" s="113"/>
      <c r="ACY58" s="113"/>
      <c r="ACZ58" s="113"/>
      <c r="ADA58" s="113"/>
      <c r="ADB58" s="113"/>
      <c r="ADC58" s="113"/>
      <c r="ADD58" s="113"/>
      <c r="ADE58" s="113"/>
      <c r="ADF58" s="113"/>
      <c r="ADG58" s="113"/>
      <c r="ADH58" s="113"/>
      <c r="ADI58" s="113"/>
      <c r="ADJ58" s="113"/>
      <c r="ADK58" s="113"/>
      <c r="ADL58" s="113"/>
      <c r="ADM58" s="113"/>
      <c r="ADN58" s="113"/>
      <c r="ADO58" s="113"/>
      <c r="ADP58" s="113"/>
      <c r="ADQ58" s="113"/>
      <c r="ADR58" s="113"/>
      <c r="ADS58" s="113"/>
      <c r="ADT58" s="113"/>
      <c r="ADU58" s="113"/>
      <c r="ADV58" s="113"/>
      <c r="ADW58" s="113"/>
      <c r="ADX58" s="113"/>
      <c r="ADY58" s="113"/>
      <c r="ADZ58" s="113"/>
      <c r="AEA58" s="113"/>
      <c r="AEB58" s="113"/>
      <c r="AEC58" s="113"/>
      <c r="AED58" s="113"/>
      <c r="AEE58" s="113"/>
      <c r="AEF58" s="113"/>
      <c r="AEG58" s="113"/>
      <c r="AEH58" s="113"/>
      <c r="AEI58" s="113"/>
      <c r="AEJ58" s="113"/>
      <c r="AEK58" s="113"/>
      <c r="AEL58" s="113"/>
      <c r="AEM58" s="113"/>
      <c r="AEN58" s="113"/>
      <c r="AEO58" s="113"/>
      <c r="AEP58" s="113"/>
      <c r="AEQ58" s="113"/>
      <c r="AER58" s="113"/>
      <c r="AES58" s="113"/>
      <c r="AET58" s="113"/>
      <c r="AEU58" s="113"/>
      <c r="AEV58" s="113"/>
      <c r="AEW58" s="113"/>
      <c r="AEX58" s="113"/>
      <c r="AEY58" s="113"/>
      <c r="AEZ58" s="113"/>
      <c r="AFA58" s="113"/>
      <c r="AFB58" s="113"/>
      <c r="AFC58" s="113"/>
      <c r="AFD58" s="113"/>
      <c r="AFE58" s="113"/>
      <c r="AFF58" s="113"/>
      <c r="AFG58" s="113"/>
      <c r="AFH58" s="113"/>
      <c r="AFI58" s="113"/>
      <c r="AFJ58" s="113"/>
      <c r="AFK58" s="113"/>
      <c r="AFL58" s="113"/>
      <c r="AFM58" s="113"/>
      <c r="AFN58" s="113"/>
      <c r="AFO58" s="113"/>
      <c r="AFP58" s="113"/>
      <c r="AFQ58" s="113"/>
      <c r="AFR58" s="113"/>
      <c r="AFS58" s="113"/>
      <c r="AFT58" s="113"/>
      <c r="AFU58" s="113"/>
      <c r="AFV58" s="113"/>
      <c r="AFW58" s="113"/>
      <c r="AFX58" s="113"/>
      <c r="AFY58" s="113"/>
      <c r="AFZ58" s="113"/>
      <c r="AGA58" s="113"/>
      <c r="AGB58" s="113"/>
      <c r="AGC58" s="113"/>
      <c r="AGD58" s="113"/>
      <c r="AGE58" s="113"/>
      <c r="AGF58" s="113"/>
      <c r="AGG58" s="113"/>
      <c r="AGH58" s="113"/>
      <c r="AGI58" s="113"/>
      <c r="AGJ58" s="113"/>
      <c r="AGK58" s="113"/>
      <c r="AGL58" s="113"/>
      <c r="AGM58" s="113"/>
      <c r="AGN58" s="113"/>
      <c r="AGO58" s="113"/>
      <c r="AGP58" s="113"/>
      <c r="AGQ58" s="113"/>
      <c r="AGR58" s="113"/>
      <c r="AGS58" s="113"/>
      <c r="AGT58" s="113"/>
      <c r="AGU58" s="113"/>
      <c r="AGV58" s="113"/>
      <c r="AGW58" s="113"/>
      <c r="AGX58" s="113"/>
      <c r="AGY58" s="113"/>
      <c r="AGZ58" s="113"/>
      <c r="AHA58" s="113"/>
      <c r="AHB58" s="113"/>
      <c r="AHC58" s="113"/>
      <c r="AHD58" s="113"/>
      <c r="AHE58" s="113"/>
      <c r="AHF58" s="113"/>
      <c r="AHG58" s="113"/>
      <c r="AHH58" s="113"/>
      <c r="AHI58" s="113"/>
      <c r="AHJ58" s="113"/>
      <c r="AHK58" s="113"/>
      <c r="AHL58" s="113"/>
      <c r="AHM58" s="113"/>
      <c r="AHN58" s="113"/>
      <c r="AHO58" s="113"/>
      <c r="AHP58" s="113"/>
      <c r="AHQ58" s="113"/>
      <c r="AHR58" s="113"/>
      <c r="AHS58" s="113"/>
      <c r="AHT58" s="113"/>
      <c r="AHU58" s="113"/>
      <c r="AHV58" s="113"/>
      <c r="AHW58" s="113"/>
      <c r="AHX58" s="113"/>
      <c r="AHY58" s="113"/>
      <c r="AHZ58" s="113"/>
      <c r="AIA58" s="113"/>
      <c r="AIB58" s="113"/>
      <c r="AIC58" s="113"/>
      <c r="AID58" s="113"/>
      <c r="AIE58" s="113"/>
      <c r="AIF58" s="113"/>
      <c r="AIG58" s="113"/>
      <c r="AIH58" s="113"/>
      <c r="AII58" s="113"/>
      <c r="AIJ58" s="113"/>
      <c r="AIK58" s="113"/>
      <c r="AIL58" s="113"/>
      <c r="AIM58" s="113"/>
      <c r="AIN58" s="113"/>
      <c r="AIO58" s="113"/>
      <c r="AIP58" s="113"/>
      <c r="AIQ58" s="113"/>
      <c r="AIR58" s="113"/>
      <c r="AIS58" s="113"/>
      <c r="AIT58" s="113"/>
      <c r="AIU58" s="113"/>
      <c r="AIV58" s="113"/>
      <c r="AIW58" s="113"/>
      <c r="AIX58" s="113"/>
      <c r="AIY58" s="113"/>
      <c r="AIZ58" s="113"/>
      <c r="AJA58" s="113"/>
      <c r="AJB58" s="113"/>
      <c r="AJC58" s="113"/>
      <c r="AJD58" s="113"/>
      <c r="AJE58" s="113"/>
      <c r="AJF58" s="113"/>
      <c r="AJG58" s="113"/>
      <c r="AJH58" s="113"/>
      <c r="AJI58" s="113"/>
      <c r="AJJ58" s="113"/>
      <c r="AJK58" s="113"/>
      <c r="AJL58" s="113"/>
      <c r="AJM58" s="113"/>
      <c r="AJN58" s="113"/>
      <c r="AJO58" s="113"/>
      <c r="AJP58" s="113"/>
      <c r="AJQ58" s="113"/>
      <c r="AJR58" s="113"/>
      <c r="AJS58" s="113"/>
      <c r="AJT58" s="113"/>
      <c r="AJU58" s="113"/>
      <c r="AJV58" s="113"/>
      <c r="AJW58" s="113"/>
      <c r="AJX58" s="113"/>
      <c r="AJY58" s="113"/>
      <c r="AJZ58" s="113"/>
      <c r="AKA58" s="113"/>
      <c r="AKB58" s="113"/>
      <c r="AKC58" s="113"/>
      <c r="AKD58" s="113"/>
      <c r="AKE58" s="113"/>
      <c r="AKF58" s="113"/>
      <c r="AKG58" s="113"/>
      <c r="AKH58" s="113"/>
      <c r="AKI58" s="113"/>
      <c r="AKJ58" s="113"/>
      <c r="AKK58" s="113"/>
      <c r="AKL58" s="113"/>
      <c r="AKM58" s="113"/>
      <c r="AKN58" s="113"/>
      <c r="AKO58" s="113"/>
      <c r="AKP58" s="113"/>
      <c r="AKQ58" s="113"/>
      <c r="AKR58" s="113"/>
      <c r="AKS58" s="113"/>
      <c r="AKT58" s="113"/>
      <c r="AKU58" s="113"/>
      <c r="AKV58" s="113"/>
      <c r="AKW58" s="113"/>
      <c r="AKX58" s="113"/>
      <c r="AKY58" s="113"/>
      <c r="AKZ58" s="113"/>
      <c r="ALA58" s="113"/>
      <c r="ALB58" s="113"/>
      <c r="ALC58" s="113"/>
      <c r="ALD58" s="113"/>
      <c r="ALE58" s="113"/>
      <c r="ALF58" s="113"/>
      <c r="ALG58" s="113"/>
      <c r="ALH58" s="113"/>
      <c r="ALI58" s="113"/>
      <c r="ALJ58" s="113"/>
      <c r="ALK58" s="113"/>
      <c r="ALL58" s="113"/>
      <c r="ALM58" s="113"/>
      <c r="ALN58" s="113"/>
      <c r="ALO58" s="113"/>
      <c r="ALP58" s="113"/>
      <c r="ALQ58" s="113"/>
      <c r="ALR58" s="113"/>
      <c r="ALS58" s="113"/>
      <c r="ALT58" s="113"/>
      <c r="ALU58" s="113"/>
      <c r="ALV58" s="113"/>
      <c r="ALW58" s="113"/>
      <c r="ALX58" s="113"/>
      <c r="ALY58" s="113"/>
      <c r="ALZ58" s="113"/>
      <c r="AMA58" s="113"/>
      <c r="AMB58" s="113"/>
      <c r="AMC58" s="113"/>
      <c r="AMD58" s="113"/>
      <c r="AME58" s="113"/>
      <c r="AMF58" s="113"/>
      <c r="AMG58" s="113"/>
      <c r="AMH58" s="113"/>
      <c r="AMI58" s="113"/>
      <c r="AMJ58" s="113"/>
      <c r="AMK58" s="113"/>
      <c r="AML58" s="113"/>
      <c r="AMM58" s="113"/>
      <c r="AMN58" s="113"/>
      <c r="AMO58" s="113"/>
      <c r="AMP58" s="113"/>
      <c r="AMQ58" s="113"/>
      <c r="AMR58" s="113"/>
      <c r="AMS58" s="113"/>
      <c r="AMT58" s="113"/>
      <c r="AMU58" s="113"/>
      <c r="AMV58" s="113"/>
      <c r="AMW58" s="113"/>
      <c r="AMX58" s="113"/>
      <c r="AMY58" s="113"/>
      <c r="AMZ58" s="113"/>
      <c r="ANA58" s="113"/>
      <c r="ANB58" s="113"/>
      <c r="ANC58" s="113"/>
      <c r="AND58" s="113"/>
      <c r="ANE58" s="113"/>
      <c r="ANF58" s="113"/>
      <c r="ANG58" s="113"/>
      <c r="ANH58" s="113"/>
      <c r="ANI58" s="113"/>
      <c r="ANJ58" s="113"/>
      <c r="ANK58" s="113"/>
      <c r="ANL58" s="113"/>
      <c r="ANM58" s="113"/>
      <c r="ANN58" s="113"/>
      <c r="ANO58" s="113"/>
      <c r="ANP58" s="113"/>
      <c r="ANQ58" s="113"/>
      <c r="ANR58" s="113"/>
      <c r="ANS58" s="113"/>
      <c r="ANT58" s="113"/>
      <c r="ANU58" s="113"/>
      <c r="ANV58" s="113"/>
      <c r="ANW58" s="113"/>
      <c r="ANX58" s="113"/>
      <c r="ANY58" s="113"/>
      <c r="ANZ58" s="113"/>
      <c r="AOA58" s="113"/>
      <c r="AOB58" s="113"/>
      <c r="AOC58" s="113"/>
      <c r="AOD58" s="113"/>
      <c r="AOE58" s="113"/>
      <c r="AOF58" s="113"/>
      <c r="AOG58" s="113"/>
      <c r="AOH58" s="113"/>
      <c r="AOI58" s="113"/>
      <c r="AOJ58" s="113"/>
      <c r="AOK58" s="113"/>
      <c r="AOL58" s="113"/>
      <c r="AOM58" s="113"/>
      <c r="AON58" s="113"/>
      <c r="AOO58" s="113"/>
      <c r="AOP58" s="113"/>
      <c r="AOQ58" s="113"/>
      <c r="AOR58" s="113"/>
      <c r="AOS58" s="113"/>
      <c r="AOT58" s="113"/>
      <c r="AOU58" s="113"/>
      <c r="AOV58" s="113"/>
      <c r="AOW58" s="113"/>
      <c r="AOX58" s="113"/>
      <c r="AOY58" s="113"/>
      <c r="AOZ58" s="113"/>
      <c r="APA58" s="113"/>
      <c r="APB58" s="113"/>
      <c r="APC58" s="113"/>
      <c r="APD58" s="113"/>
      <c r="APE58" s="113"/>
      <c r="APF58" s="113"/>
      <c r="APG58" s="113"/>
      <c r="APH58" s="113"/>
      <c r="API58" s="113"/>
      <c r="APJ58" s="113"/>
      <c r="APK58" s="113"/>
      <c r="APL58" s="113"/>
      <c r="APM58" s="113"/>
      <c r="APN58" s="113"/>
      <c r="APO58" s="113"/>
      <c r="APP58" s="113"/>
      <c r="APQ58" s="113"/>
      <c r="APR58" s="113"/>
      <c r="APS58" s="113"/>
      <c r="APT58" s="113"/>
      <c r="APU58" s="113"/>
      <c r="APV58" s="113"/>
      <c r="APW58" s="113"/>
      <c r="APX58" s="113"/>
      <c r="APY58" s="113"/>
      <c r="APZ58" s="113"/>
      <c r="AQA58" s="113"/>
      <c r="AQB58" s="113"/>
      <c r="AQC58" s="113"/>
      <c r="AQD58" s="113"/>
      <c r="AQE58" s="113"/>
      <c r="AQF58" s="113"/>
      <c r="AQG58" s="113"/>
      <c r="AQH58" s="113"/>
      <c r="AQI58" s="113"/>
      <c r="AQJ58" s="113"/>
      <c r="AQK58" s="113"/>
      <c r="AQL58" s="113"/>
      <c r="AQM58" s="113"/>
      <c r="AQN58" s="113"/>
      <c r="AQO58" s="113"/>
      <c r="AQP58" s="113"/>
      <c r="AQQ58" s="113"/>
      <c r="AQR58" s="113"/>
      <c r="AQS58" s="113"/>
      <c r="AQT58" s="113"/>
      <c r="AQU58" s="113"/>
      <c r="AQV58" s="113"/>
      <c r="AQW58" s="113"/>
      <c r="AQX58" s="113"/>
      <c r="AQY58" s="113"/>
      <c r="AQZ58" s="113"/>
      <c r="ARA58" s="113"/>
      <c r="ARB58" s="113"/>
      <c r="ARC58" s="113"/>
      <c r="ARD58" s="113"/>
      <c r="ARE58" s="113"/>
      <c r="ARF58" s="113"/>
      <c r="ARG58" s="113"/>
      <c r="ARH58" s="113"/>
      <c r="ARI58" s="113"/>
      <c r="ARJ58" s="113"/>
      <c r="ARK58" s="113"/>
      <c r="ARL58" s="113"/>
      <c r="ARM58" s="113"/>
      <c r="ARN58" s="113"/>
      <c r="ARO58" s="113"/>
      <c r="ARP58" s="113"/>
      <c r="ARQ58" s="113"/>
      <c r="ARR58" s="113"/>
      <c r="ARS58" s="113"/>
      <c r="ART58" s="113"/>
      <c r="ARU58" s="113"/>
      <c r="ARV58" s="113"/>
      <c r="ARW58" s="113"/>
      <c r="ARX58" s="113"/>
      <c r="ARY58" s="113"/>
      <c r="ARZ58" s="113"/>
      <c r="ASA58" s="113"/>
      <c r="ASB58" s="113"/>
      <c r="ASC58" s="113"/>
      <c r="ASD58" s="113"/>
      <c r="ASE58" s="113"/>
      <c r="ASF58" s="113"/>
      <c r="ASG58" s="113"/>
      <c r="ASH58" s="113"/>
      <c r="ASI58" s="113"/>
      <c r="ASJ58" s="113"/>
      <c r="ASK58" s="113"/>
      <c r="ASL58" s="113"/>
      <c r="ASM58" s="113"/>
      <c r="ASN58" s="113"/>
      <c r="ASO58" s="113"/>
      <c r="ASP58" s="113"/>
      <c r="ASQ58" s="113"/>
      <c r="ASR58" s="113"/>
      <c r="ASS58" s="113"/>
      <c r="AST58" s="113"/>
      <c r="ASU58" s="113"/>
      <c r="ASV58" s="113"/>
      <c r="ASW58" s="113"/>
      <c r="ASX58" s="113"/>
      <c r="ASY58" s="113"/>
      <c r="ASZ58" s="113"/>
      <c r="ATA58" s="113"/>
      <c r="ATB58" s="113"/>
      <c r="ATC58" s="113"/>
      <c r="ATD58" s="113"/>
      <c r="ATE58" s="113"/>
      <c r="ATF58" s="113"/>
      <c r="ATG58" s="113"/>
      <c r="ATH58" s="113"/>
      <c r="ATI58" s="113"/>
      <c r="ATJ58" s="113"/>
      <c r="ATK58" s="113"/>
      <c r="ATL58" s="113"/>
      <c r="ATM58" s="113"/>
      <c r="ATN58" s="113"/>
      <c r="ATO58" s="113"/>
      <c r="ATP58" s="113"/>
      <c r="ATQ58" s="113"/>
      <c r="ATR58" s="113"/>
      <c r="ATS58" s="113"/>
      <c r="ATT58" s="113"/>
      <c r="ATU58" s="113"/>
      <c r="ATV58" s="113"/>
      <c r="ATW58" s="113"/>
      <c r="ATX58" s="113"/>
      <c r="ATY58" s="113"/>
      <c r="ATZ58" s="113"/>
      <c r="AUA58" s="113"/>
      <c r="AUB58" s="113"/>
      <c r="AUC58" s="113"/>
      <c r="AUD58" s="113"/>
      <c r="AUE58" s="113"/>
      <c r="AUF58" s="113"/>
      <c r="AUG58" s="113"/>
      <c r="AUH58" s="113"/>
      <c r="AUI58" s="113"/>
      <c r="AUJ58" s="113"/>
      <c r="AUK58" s="113"/>
      <c r="AUL58" s="113"/>
      <c r="AUM58" s="113"/>
      <c r="AUN58" s="113"/>
      <c r="AUO58" s="113"/>
      <c r="AUP58" s="113"/>
      <c r="AUQ58" s="113"/>
      <c r="AUR58" s="113"/>
      <c r="AUS58" s="113"/>
      <c r="AUT58" s="113"/>
      <c r="AUU58" s="113"/>
      <c r="AUV58" s="113"/>
      <c r="AUW58" s="113"/>
      <c r="AUX58" s="113"/>
      <c r="AUY58" s="113"/>
      <c r="AUZ58" s="113"/>
      <c r="AVA58" s="113"/>
      <c r="AVB58" s="113"/>
      <c r="AVC58" s="113"/>
      <c r="AVD58" s="113"/>
      <c r="AVE58" s="113"/>
      <c r="AVF58" s="113"/>
      <c r="AVG58" s="113"/>
      <c r="AVH58" s="113"/>
      <c r="AVI58" s="113"/>
      <c r="AVJ58" s="113"/>
      <c r="AVK58" s="113"/>
      <c r="AVL58" s="113"/>
      <c r="AVM58" s="113"/>
      <c r="AVN58" s="113"/>
      <c r="AVO58" s="113"/>
      <c r="AVP58" s="113"/>
      <c r="AVQ58" s="113"/>
      <c r="AVR58" s="113"/>
      <c r="AVS58" s="113"/>
      <c r="AVT58" s="113"/>
      <c r="AVU58" s="113"/>
      <c r="AVV58" s="113"/>
      <c r="AVW58" s="113"/>
      <c r="AVX58" s="113"/>
      <c r="AVY58" s="113"/>
      <c r="AVZ58" s="113"/>
      <c r="AWA58" s="113"/>
      <c r="AWB58" s="113"/>
      <c r="AWC58" s="113"/>
      <c r="AWD58" s="113"/>
      <c r="AWE58" s="113"/>
      <c r="AWF58" s="113"/>
      <c r="AWG58" s="113"/>
      <c r="AWH58" s="113"/>
      <c r="AWI58" s="113"/>
      <c r="AWJ58" s="113"/>
      <c r="AWK58" s="113"/>
      <c r="AWL58" s="113"/>
      <c r="AWM58" s="113"/>
      <c r="AWN58" s="113"/>
      <c r="AWO58" s="113"/>
      <c r="AWP58" s="113"/>
      <c r="AWQ58" s="113"/>
      <c r="AWR58" s="113"/>
      <c r="AWS58" s="113"/>
      <c r="AWT58" s="113"/>
      <c r="AWU58" s="113"/>
      <c r="AWV58" s="113"/>
      <c r="AWW58" s="113"/>
      <c r="AWX58" s="113"/>
      <c r="AWY58" s="113"/>
      <c r="AWZ58" s="113"/>
      <c r="AXA58" s="113"/>
      <c r="AXB58" s="113"/>
      <c r="AXC58" s="113"/>
      <c r="AXD58" s="113"/>
      <c r="AXE58" s="113"/>
      <c r="AXF58" s="113"/>
      <c r="AXG58" s="113"/>
      <c r="AXH58" s="113"/>
      <c r="AXI58" s="113"/>
      <c r="AXJ58" s="113"/>
      <c r="AXK58" s="113"/>
      <c r="AXL58" s="113"/>
      <c r="AXM58" s="113"/>
      <c r="AXN58" s="113"/>
      <c r="AXO58" s="113"/>
      <c r="AXP58" s="113"/>
      <c r="AXQ58" s="113"/>
      <c r="AXR58" s="113"/>
      <c r="AXS58" s="113"/>
      <c r="AXT58" s="113"/>
      <c r="AXU58" s="113"/>
      <c r="AXV58" s="113"/>
      <c r="AXW58" s="113"/>
      <c r="AXX58" s="113"/>
      <c r="AXY58" s="113"/>
      <c r="AXZ58" s="113"/>
      <c r="AYA58" s="113"/>
      <c r="AYB58" s="113"/>
      <c r="AYC58" s="113"/>
      <c r="AYD58" s="113"/>
      <c r="AYE58" s="113"/>
      <c r="AYF58" s="113"/>
      <c r="AYG58" s="113"/>
      <c r="AYH58" s="113"/>
      <c r="AYI58" s="113"/>
      <c r="AYJ58" s="113"/>
      <c r="AYK58" s="113"/>
      <c r="AYL58" s="113"/>
      <c r="AYM58" s="113"/>
      <c r="AYN58" s="113"/>
      <c r="AYO58" s="113"/>
      <c r="AYP58" s="113"/>
      <c r="AYQ58" s="113"/>
      <c r="AYR58" s="113"/>
      <c r="AYS58" s="113"/>
      <c r="AYT58" s="113"/>
      <c r="AYU58" s="113"/>
      <c r="AYV58" s="113"/>
      <c r="AYW58" s="113"/>
      <c r="AYX58" s="113"/>
      <c r="AYY58" s="113"/>
      <c r="AYZ58" s="113"/>
      <c r="AZA58" s="113"/>
      <c r="AZB58" s="113"/>
      <c r="AZC58" s="113"/>
      <c r="AZD58" s="113"/>
      <c r="AZE58" s="113"/>
      <c r="AZF58" s="113"/>
      <c r="AZG58" s="113"/>
      <c r="AZH58" s="113"/>
      <c r="AZI58" s="113"/>
      <c r="AZJ58" s="113"/>
      <c r="AZK58" s="113"/>
      <c r="AZL58" s="113"/>
      <c r="AZM58" s="113"/>
      <c r="AZN58" s="113"/>
      <c r="AZO58" s="113"/>
      <c r="AZP58" s="113"/>
      <c r="AZQ58" s="113"/>
      <c r="AZR58" s="113"/>
      <c r="AZS58" s="113"/>
      <c r="AZT58" s="113"/>
      <c r="AZU58" s="113"/>
      <c r="AZV58" s="113"/>
      <c r="AZW58" s="113"/>
      <c r="AZX58" s="113"/>
      <c r="AZY58" s="113"/>
      <c r="AZZ58" s="113"/>
      <c r="BAA58" s="113"/>
      <c r="BAB58" s="113"/>
      <c r="BAC58" s="113"/>
      <c r="BAD58" s="113"/>
      <c r="BAE58" s="113"/>
      <c r="BAF58" s="113"/>
      <c r="BAG58" s="113"/>
      <c r="BAH58" s="113"/>
      <c r="BAI58" s="113"/>
      <c r="BAJ58" s="113"/>
      <c r="BAK58" s="113"/>
      <c r="BAL58" s="113"/>
      <c r="BAM58" s="113"/>
      <c r="BAN58" s="113"/>
      <c r="BAO58" s="113"/>
      <c r="BAP58" s="113"/>
      <c r="BAQ58" s="113"/>
      <c r="BAR58" s="113"/>
      <c r="BAS58" s="113"/>
      <c r="BAT58" s="113"/>
      <c r="BAU58" s="113"/>
      <c r="BAV58" s="113"/>
      <c r="BAW58" s="113"/>
      <c r="BAX58" s="113"/>
      <c r="BAY58" s="113"/>
      <c r="BAZ58" s="113"/>
      <c r="BBA58" s="113"/>
      <c r="BBB58" s="113"/>
      <c r="BBC58" s="113"/>
      <c r="BBD58" s="113"/>
      <c r="BBE58" s="113"/>
      <c r="BBF58" s="113"/>
      <c r="BBG58" s="113"/>
      <c r="BBH58" s="113"/>
      <c r="BBI58" s="113"/>
      <c r="BBJ58" s="113"/>
      <c r="BBK58" s="113"/>
      <c r="BBL58" s="113"/>
      <c r="BBM58" s="113"/>
      <c r="BBN58" s="113"/>
      <c r="BBO58" s="113"/>
      <c r="BBP58" s="113"/>
      <c r="BBQ58" s="113"/>
      <c r="BBR58" s="113"/>
      <c r="BBS58" s="113"/>
      <c r="BBT58" s="113"/>
      <c r="BBU58" s="113"/>
      <c r="BBV58" s="113"/>
      <c r="BBW58" s="113"/>
      <c r="BBX58" s="113"/>
      <c r="BBY58" s="113"/>
      <c r="BBZ58" s="113"/>
      <c r="BCA58" s="113"/>
      <c r="BCB58" s="113"/>
      <c r="BCC58" s="113"/>
      <c r="BCD58" s="113"/>
      <c r="BCE58" s="113"/>
      <c r="BCF58" s="113"/>
      <c r="BCG58" s="113"/>
      <c r="BCH58" s="113"/>
      <c r="BCI58" s="113"/>
      <c r="BCJ58" s="113"/>
      <c r="BCK58" s="113"/>
      <c r="BCL58" s="113"/>
      <c r="BCM58" s="113"/>
      <c r="BCN58" s="113"/>
      <c r="BCO58" s="113"/>
      <c r="BCP58" s="113"/>
      <c r="BCQ58" s="113"/>
      <c r="BCR58" s="113"/>
      <c r="BCS58" s="113"/>
      <c r="BCT58" s="113"/>
      <c r="BCU58" s="113"/>
      <c r="BCV58" s="113"/>
      <c r="BCW58" s="113"/>
      <c r="BCX58" s="113"/>
      <c r="BCY58" s="113"/>
      <c r="BCZ58" s="113"/>
      <c r="BDA58" s="113"/>
      <c r="BDB58" s="113"/>
      <c r="BDC58" s="113"/>
      <c r="BDD58" s="113"/>
      <c r="BDE58" s="113"/>
      <c r="BDF58" s="113"/>
      <c r="BDG58" s="113"/>
      <c r="BDH58" s="113"/>
      <c r="BDI58" s="113"/>
      <c r="BDJ58" s="113"/>
      <c r="BDK58" s="113"/>
      <c r="BDL58" s="113"/>
      <c r="BDM58" s="113"/>
      <c r="BDN58" s="113"/>
      <c r="BDO58" s="113"/>
      <c r="BDP58" s="113"/>
      <c r="BDQ58" s="113"/>
      <c r="BDR58" s="113"/>
      <c r="BDS58" s="113"/>
      <c r="BDT58" s="113"/>
      <c r="BDU58" s="113"/>
      <c r="BDV58" s="113"/>
      <c r="BDW58" s="113"/>
      <c r="BDX58" s="113"/>
      <c r="BDY58" s="113"/>
      <c r="BDZ58" s="113"/>
      <c r="BEA58" s="113"/>
      <c r="BEB58" s="113"/>
      <c r="BEC58" s="113"/>
      <c r="BED58" s="113"/>
      <c r="BEE58" s="113"/>
      <c r="BEF58" s="113"/>
      <c r="BEG58" s="113"/>
      <c r="BEH58" s="113"/>
      <c r="BEI58" s="113"/>
      <c r="BEJ58" s="113"/>
      <c r="BEK58" s="113"/>
      <c r="BEL58" s="113"/>
      <c r="BEM58" s="113"/>
      <c r="BEN58" s="113"/>
      <c r="BEO58" s="113"/>
      <c r="BEP58" s="113"/>
      <c r="BEQ58" s="113"/>
      <c r="BER58" s="113"/>
      <c r="BES58" s="113"/>
      <c r="BET58" s="113"/>
      <c r="BEU58" s="113"/>
      <c r="BEV58" s="113"/>
      <c r="BEW58" s="113"/>
      <c r="BEX58" s="113"/>
      <c r="BEY58" s="113"/>
      <c r="BEZ58" s="113"/>
      <c r="BFA58" s="113"/>
      <c r="BFB58" s="113"/>
      <c r="BFC58" s="113"/>
      <c r="BFD58" s="113"/>
      <c r="BFE58" s="113"/>
      <c r="BFF58" s="113"/>
      <c r="BFG58" s="113"/>
      <c r="BFH58" s="113"/>
      <c r="BFI58" s="113"/>
      <c r="BFJ58" s="113"/>
      <c r="BFK58" s="113"/>
      <c r="BFL58" s="113"/>
      <c r="BFM58" s="113"/>
      <c r="BFN58" s="113"/>
      <c r="BFO58" s="113"/>
      <c r="BFP58" s="113"/>
      <c r="BFQ58" s="113"/>
      <c r="BFR58" s="113"/>
      <c r="BFS58" s="113"/>
      <c r="BFT58" s="113"/>
      <c r="BFU58" s="113"/>
      <c r="BFV58" s="113"/>
      <c r="BFW58" s="113"/>
      <c r="BFX58" s="113"/>
      <c r="BFY58" s="113"/>
      <c r="BFZ58" s="113"/>
      <c r="BGA58" s="113"/>
      <c r="BGB58" s="113"/>
      <c r="BGC58" s="113"/>
      <c r="BGD58" s="113"/>
      <c r="BGE58" s="113"/>
      <c r="BGF58" s="113"/>
      <c r="BGG58" s="113"/>
      <c r="BGH58" s="113"/>
      <c r="BGI58" s="113"/>
      <c r="BGJ58" s="113"/>
      <c r="BGK58" s="113"/>
      <c r="BGL58" s="113"/>
      <c r="BGM58" s="113"/>
      <c r="BGN58" s="113"/>
      <c r="BGO58" s="113"/>
      <c r="BGP58" s="113"/>
      <c r="BGQ58" s="113"/>
      <c r="BGR58" s="113"/>
      <c r="BGS58" s="113"/>
      <c r="BGT58" s="113"/>
      <c r="BGU58" s="113"/>
      <c r="BGV58" s="113"/>
      <c r="BGW58" s="113"/>
      <c r="BGX58" s="113"/>
      <c r="BGY58" s="113"/>
      <c r="BGZ58" s="113"/>
      <c r="BHA58" s="113"/>
      <c r="BHB58" s="113"/>
      <c r="BHC58" s="113"/>
      <c r="BHD58" s="113"/>
      <c r="BHE58" s="113"/>
      <c r="BHF58" s="113"/>
      <c r="BHG58" s="113"/>
      <c r="BHH58" s="113"/>
      <c r="BHI58" s="113"/>
      <c r="BHJ58" s="113"/>
      <c r="BHK58" s="113"/>
      <c r="BHL58" s="113"/>
      <c r="BHM58" s="113"/>
      <c r="BHN58" s="113"/>
      <c r="BHO58" s="113"/>
      <c r="BHP58" s="113"/>
      <c r="BHQ58" s="113"/>
      <c r="BHR58" s="113"/>
      <c r="BHS58" s="113"/>
      <c r="BHT58" s="113"/>
      <c r="BHU58" s="113"/>
      <c r="BHV58" s="113"/>
      <c r="BHW58" s="113"/>
      <c r="BHX58" s="113"/>
      <c r="BHY58" s="113"/>
      <c r="BHZ58" s="113"/>
      <c r="BIA58" s="113"/>
      <c r="BIB58" s="113"/>
      <c r="BIC58" s="113"/>
      <c r="BID58" s="113"/>
      <c r="BIE58" s="113"/>
      <c r="BIF58" s="113"/>
      <c r="BIG58" s="113"/>
      <c r="BIH58" s="113"/>
      <c r="BII58" s="113"/>
      <c r="BIJ58" s="113"/>
      <c r="BIK58" s="113"/>
      <c r="BIL58" s="113"/>
      <c r="BIM58" s="113"/>
      <c r="BIN58" s="113"/>
      <c r="BIO58" s="113"/>
      <c r="BIP58" s="113"/>
      <c r="BIQ58" s="113"/>
      <c r="BIR58" s="113"/>
      <c r="BIS58" s="113"/>
      <c r="BIT58" s="113"/>
      <c r="BIU58" s="113"/>
      <c r="BIV58" s="113"/>
      <c r="BIW58" s="113"/>
      <c r="BIX58" s="113"/>
      <c r="BIY58" s="113"/>
      <c r="BIZ58" s="113"/>
      <c r="BJA58" s="113"/>
      <c r="BJB58" s="113"/>
      <c r="BJC58" s="113"/>
      <c r="BJD58" s="113"/>
      <c r="BJE58" s="113"/>
      <c r="BJF58" s="113"/>
      <c r="BJG58" s="113"/>
      <c r="BJH58" s="113"/>
      <c r="BJI58" s="113"/>
      <c r="BJJ58" s="113"/>
      <c r="BJK58" s="113"/>
      <c r="BJL58" s="113"/>
      <c r="BJM58" s="113"/>
      <c r="BJN58" s="113"/>
      <c r="BJO58" s="113"/>
      <c r="BJP58" s="113"/>
      <c r="BJQ58" s="113"/>
      <c r="BJR58" s="113"/>
      <c r="BJS58" s="113"/>
      <c r="BJT58" s="113"/>
      <c r="BJU58" s="113"/>
      <c r="BJV58" s="113"/>
      <c r="BJW58" s="113"/>
      <c r="BJX58" s="113"/>
      <c r="BJY58" s="113"/>
      <c r="BJZ58" s="113"/>
      <c r="BKA58" s="113"/>
      <c r="BKB58" s="113"/>
      <c r="BKC58" s="113"/>
      <c r="BKD58" s="113"/>
      <c r="BKE58" s="113"/>
      <c r="BKF58" s="113"/>
      <c r="BKG58" s="113"/>
      <c r="BKH58" s="113"/>
      <c r="BKI58" s="113"/>
      <c r="BKJ58" s="113"/>
      <c r="BKK58" s="113"/>
      <c r="BKL58" s="113"/>
      <c r="BKM58" s="113"/>
      <c r="BKN58" s="113"/>
      <c r="BKO58" s="113"/>
      <c r="BKP58" s="113"/>
      <c r="BKQ58" s="113"/>
      <c r="BKR58" s="113"/>
      <c r="BKS58" s="113"/>
      <c r="BKT58" s="113"/>
      <c r="BKU58" s="113"/>
      <c r="BKV58" s="113"/>
      <c r="BKW58" s="113"/>
      <c r="BKX58" s="113"/>
      <c r="BKY58" s="113"/>
      <c r="BKZ58" s="113"/>
      <c r="BLA58" s="113"/>
      <c r="BLB58" s="113"/>
      <c r="BLC58" s="113"/>
      <c r="BLD58" s="113"/>
      <c r="BLE58" s="113"/>
      <c r="BLF58" s="113"/>
      <c r="BLG58" s="113"/>
      <c r="BLH58" s="113"/>
      <c r="BLI58" s="113"/>
      <c r="BLJ58" s="113"/>
      <c r="BLK58" s="113"/>
      <c r="BLL58" s="113"/>
      <c r="BLM58" s="113"/>
      <c r="BLN58" s="113"/>
      <c r="BLO58" s="113"/>
    </row>
    <row r="59" spans="1:1680" s="141" customFormat="1" ht="21">
      <c r="A59" s="362" t="s">
        <v>531</v>
      </c>
      <c r="B59" s="362"/>
      <c r="C59" s="362"/>
      <c r="D59" s="362"/>
      <c r="E59" s="362"/>
      <c r="F59" s="362"/>
      <c r="G59" s="362"/>
      <c r="H59" s="138"/>
      <c r="I59" s="139" t="s">
        <v>416</v>
      </c>
      <c r="J59" s="138"/>
      <c r="K59" s="138"/>
      <c r="L59" s="138"/>
      <c r="M59" s="138"/>
      <c r="N59" s="140"/>
      <c r="O59" s="138"/>
    </row>
    <row r="60" spans="1:1680" s="141" customFormat="1" ht="21">
      <c r="A60" s="245"/>
      <c r="B60" s="245"/>
      <c r="C60" s="245"/>
      <c r="D60" s="245"/>
      <c r="E60" s="245"/>
      <c r="F60" s="245"/>
      <c r="G60" s="245"/>
      <c r="H60" s="138"/>
      <c r="I60" s="138"/>
      <c r="J60" s="138"/>
      <c r="K60" s="138"/>
      <c r="L60" s="138"/>
      <c r="M60" s="138"/>
      <c r="N60" s="140"/>
      <c r="O60" s="138"/>
    </row>
    <row r="61" spans="1:1680" ht="15.6">
      <c r="A61" s="363" t="s">
        <v>532</v>
      </c>
      <c r="B61" s="363"/>
      <c r="C61" s="363"/>
      <c r="D61" s="363"/>
      <c r="E61" s="142"/>
      <c r="F61" s="142"/>
      <c r="G61" s="142"/>
    </row>
    <row r="62" spans="1:1680" ht="15.6">
      <c r="A62" s="132" t="s">
        <v>533</v>
      </c>
      <c r="B62" s="132"/>
      <c r="C62" s="143"/>
      <c r="D62" s="132"/>
      <c r="E62" s="132"/>
      <c r="F62" s="132"/>
      <c r="G62" s="132"/>
    </row>
    <row r="63" spans="1:1680" ht="15.6">
      <c r="A63" s="132" t="s">
        <v>534</v>
      </c>
      <c r="B63" s="132"/>
      <c r="C63" s="143"/>
      <c r="D63" s="132"/>
      <c r="E63" s="132"/>
      <c r="F63" s="132"/>
      <c r="G63" s="132"/>
      <c r="I63" s="132" t="s">
        <v>535</v>
      </c>
    </row>
    <row r="64" spans="1:1680" ht="15.6">
      <c r="A64" s="132"/>
      <c r="B64" s="132"/>
      <c r="C64" s="143"/>
      <c r="D64" s="132"/>
      <c r="E64" s="132"/>
      <c r="F64" s="132"/>
      <c r="G64" s="132"/>
      <c r="I64" s="132"/>
    </row>
    <row r="65" spans="1:9" ht="15.6">
      <c r="A65" s="132"/>
      <c r="B65" s="132"/>
      <c r="C65" s="143"/>
      <c r="D65" s="132"/>
      <c r="E65" s="132"/>
      <c r="F65" s="132"/>
      <c r="G65" s="132"/>
    </row>
    <row r="66" spans="1:9" ht="15.6">
      <c r="A66" s="132" t="s">
        <v>536</v>
      </c>
    </row>
    <row r="67" spans="1:9" ht="15.6">
      <c r="A67" s="103" t="s">
        <v>537</v>
      </c>
      <c r="I67" s="132" t="s">
        <v>538</v>
      </c>
    </row>
  </sheetData>
  <mergeCells count="131">
    <mergeCell ref="F7:F8"/>
    <mergeCell ref="G7:G8"/>
    <mergeCell ref="H7:H8"/>
    <mergeCell ref="I7:I8"/>
    <mergeCell ref="J7:J8"/>
    <mergeCell ref="K7:K8"/>
    <mergeCell ref="A3:N3"/>
    <mergeCell ref="A4:N4"/>
    <mergeCell ref="A6:A8"/>
    <mergeCell ref="B6:B8"/>
    <mergeCell ref="C6:C8"/>
    <mergeCell ref="D6:D8"/>
    <mergeCell ref="E6:G6"/>
    <mergeCell ref="H6:L6"/>
    <mergeCell ref="M6:N6"/>
    <mergeCell ref="E7:E8"/>
    <mergeCell ref="L7:L8"/>
    <mergeCell ref="M7:M8"/>
    <mergeCell ref="N7:N8"/>
    <mergeCell ref="M10:M14"/>
    <mergeCell ref="N10:N14"/>
    <mergeCell ref="A15:L15"/>
    <mergeCell ref="A16:A20"/>
    <mergeCell ref="B16:B20"/>
    <mergeCell ref="C16:C20"/>
    <mergeCell ref="H19:H20"/>
    <mergeCell ref="I19:I20"/>
    <mergeCell ref="J19:J20"/>
    <mergeCell ref="K19:K20"/>
    <mergeCell ref="L19:L20"/>
    <mergeCell ref="M19:M20"/>
    <mergeCell ref="N19:N20"/>
    <mergeCell ref="A10:B14"/>
    <mergeCell ref="C10:C14"/>
    <mergeCell ref="H10:H14"/>
    <mergeCell ref="I10:I14"/>
    <mergeCell ref="J10:J14"/>
    <mergeCell ref="K10:K14"/>
    <mergeCell ref="L10:L14"/>
    <mergeCell ref="A21:A25"/>
    <mergeCell ref="B21:B25"/>
    <mergeCell ref="C21:C25"/>
    <mergeCell ref="H21:H23"/>
    <mergeCell ref="I21:I23"/>
    <mergeCell ref="J21:J23"/>
    <mergeCell ref="K21:K23"/>
    <mergeCell ref="L21:L23"/>
    <mergeCell ref="M21:M23"/>
    <mergeCell ref="N21:N23"/>
    <mergeCell ref="H24:H25"/>
    <mergeCell ref="I24:I25"/>
    <mergeCell ref="J24:J25"/>
    <mergeCell ref="K24:K25"/>
    <mergeCell ref="L24:L25"/>
    <mergeCell ref="M24:M25"/>
    <mergeCell ref="N24:N25"/>
    <mergeCell ref="K27:K28"/>
    <mergeCell ref="L27:L28"/>
    <mergeCell ref="M27:M28"/>
    <mergeCell ref="N27:N28"/>
    <mergeCell ref="N29:N30"/>
    <mergeCell ref="A31:A35"/>
    <mergeCell ref="B31:B35"/>
    <mergeCell ref="C31:C35"/>
    <mergeCell ref="H34:H35"/>
    <mergeCell ref="I34:I35"/>
    <mergeCell ref="J34:J35"/>
    <mergeCell ref="K34:K35"/>
    <mergeCell ref="L34:L35"/>
    <mergeCell ref="M34:M35"/>
    <mergeCell ref="A26:A30"/>
    <mergeCell ref="B26:B30"/>
    <mergeCell ref="C26:C30"/>
    <mergeCell ref="H29:H30"/>
    <mergeCell ref="I29:I30"/>
    <mergeCell ref="J29:J30"/>
    <mergeCell ref="K29:K30"/>
    <mergeCell ref="L29:L30"/>
    <mergeCell ref="M29:M30"/>
    <mergeCell ref="H27:H28"/>
    <mergeCell ref="I27:I28"/>
    <mergeCell ref="J27:J28"/>
    <mergeCell ref="A36:A40"/>
    <mergeCell ref="B36:B40"/>
    <mergeCell ref="C36:C40"/>
    <mergeCell ref="H36:H37"/>
    <mergeCell ref="I36:I37"/>
    <mergeCell ref="J36:J37"/>
    <mergeCell ref="K36:K37"/>
    <mergeCell ref="L36:L37"/>
    <mergeCell ref="M36:M37"/>
    <mergeCell ref="N36:N37"/>
    <mergeCell ref="H39:H40"/>
    <mergeCell ref="I39:I40"/>
    <mergeCell ref="J39:J40"/>
    <mergeCell ref="K39:K40"/>
    <mergeCell ref="L39:L40"/>
    <mergeCell ref="M39:M40"/>
    <mergeCell ref="N39:N40"/>
    <mergeCell ref="N34:N35"/>
    <mergeCell ref="K41:K45"/>
    <mergeCell ref="L41:L45"/>
    <mergeCell ref="M41:M45"/>
    <mergeCell ref="N41:N45"/>
    <mergeCell ref="A46:A50"/>
    <mergeCell ref="B46:B50"/>
    <mergeCell ref="C46:C50"/>
    <mergeCell ref="H46:H48"/>
    <mergeCell ref="I46:I48"/>
    <mergeCell ref="J46:J48"/>
    <mergeCell ref="A41:A45"/>
    <mergeCell ref="B41:B45"/>
    <mergeCell ref="C41:C45"/>
    <mergeCell ref="H41:H45"/>
    <mergeCell ref="I41:I45"/>
    <mergeCell ref="J41:J45"/>
    <mergeCell ref="N49:N50"/>
    <mergeCell ref="A55:G55"/>
    <mergeCell ref="A56:G56"/>
    <mergeCell ref="A59:G59"/>
    <mergeCell ref="A61:D61"/>
    <mergeCell ref="K46:K48"/>
    <mergeCell ref="L46:L48"/>
    <mergeCell ref="M46:M48"/>
    <mergeCell ref="N46:N48"/>
    <mergeCell ref="H49:H50"/>
    <mergeCell ref="I49:I50"/>
    <mergeCell ref="J49:J50"/>
    <mergeCell ref="K49:K50"/>
    <mergeCell ref="L49:L50"/>
    <mergeCell ref="M49:M50"/>
  </mergeCells>
  <pageMargins left="0.31496062992125984" right="0.31496062992125984" top="0.55118110236220474" bottom="0.35433070866141736" header="0.31496062992125984" footer="0.31496062992125984"/>
  <pageSetup paperSize="9" scale="33" orientation="landscape" r:id="rId1"/>
  <colBreaks count="1" manualBreakCount="1">
    <brk id="14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view="pageBreakPreview" zoomScaleNormal="100" zoomScaleSheetLayoutView="100" workbookViewId="0">
      <selection sqref="A1:XFD1048576"/>
    </sheetView>
  </sheetViews>
  <sheetFormatPr defaultColWidth="9.109375" defaultRowHeight="13.8"/>
  <cols>
    <col min="1" max="1" width="4" style="144" customWidth="1"/>
    <col min="2" max="2" width="36" style="145" customWidth="1"/>
    <col min="3" max="3" width="14.88671875" style="145" customWidth="1"/>
    <col min="4" max="4" width="11.6640625" style="145" customWidth="1"/>
    <col min="5" max="5" width="10" style="145" customWidth="1"/>
    <col min="6" max="6" width="11.33203125" style="145" customWidth="1"/>
    <col min="7" max="8" width="10.88671875" style="145" customWidth="1"/>
    <col min="9" max="9" width="9.88671875" style="145" customWidth="1"/>
    <col min="10" max="10" width="9.6640625" style="145" customWidth="1"/>
    <col min="11" max="11" width="11.6640625" style="145" customWidth="1"/>
    <col min="12" max="12" width="11.33203125" style="145" customWidth="1"/>
    <col min="13" max="13" width="11.44140625" style="145" customWidth="1"/>
    <col min="14" max="14" width="10" style="145" customWidth="1"/>
    <col min="15" max="15" width="9.88671875" style="145" customWidth="1"/>
    <col min="16" max="16" width="9.44140625" style="145" customWidth="1"/>
    <col min="17" max="17" width="9.33203125" style="145" customWidth="1"/>
    <col min="18" max="18" width="10.5546875" style="145" customWidth="1"/>
    <col min="19" max="19" width="48.88671875" style="145" customWidth="1"/>
    <col min="20" max="16384" width="9.109375" style="145"/>
  </cols>
  <sheetData>
    <row r="1" spans="1:21">
      <c r="M1" s="441" t="s">
        <v>601</v>
      </c>
      <c r="N1" s="441"/>
      <c r="O1" s="441"/>
    </row>
    <row r="2" spans="1:21" s="146" customFormat="1" ht="15.6">
      <c r="A2" s="442" t="s">
        <v>602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251"/>
      <c r="R2" s="251"/>
    </row>
    <row r="3" spans="1:21" s="146" customFormat="1" ht="15.6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21" s="148" customFormat="1" thickBot="1">
      <c r="A4" s="147"/>
    </row>
    <row r="5" spans="1:21" s="148" customFormat="1" ht="15" thickBot="1">
      <c r="A5" s="436" t="s">
        <v>0</v>
      </c>
      <c r="B5" s="438" t="s">
        <v>603</v>
      </c>
      <c r="C5" s="438" t="s">
        <v>604</v>
      </c>
      <c r="D5" s="439" t="s">
        <v>605</v>
      </c>
      <c r="E5" s="439"/>
      <c r="F5" s="439"/>
      <c r="G5" s="433" t="s">
        <v>255</v>
      </c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5"/>
      <c r="S5" s="443" t="s">
        <v>606</v>
      </c>
    </row>
    <row r="6" spans="1:21" s="148" customFormat="1" ht="13.2" customHeight="1">
      <c r="A6" s="437"/>
      <c r="B6" s="439"/>
      <c r="C6" s="439"/>
      <c r="D6" s="439"/>
      <c r="E6" s="439"/>
      <c r="F6" s="439"/>
      <c r="G6" s="448" t="s">
        <v>607</v>
      </c>
      <c r="H6" s="309"/>
      <c r="I6" s="309"/>
      <c r="J6" s="309" t="s">
        <v>608</v>
      </c>
      <c r="K6" s="309"/>
      <c r="L6" s="309"/>
      <c r="M6" s="309" t="s">
        <v>609</v>
      </c>
      <c r="N6" s="309"/>
      <c r="O6" s="309"/>
      <c r="P6" s="309" t="s">
        <v>610</v>
      </c>
      <c r="Q6" s="309"/>
      <c r="R6" s="440"/>
      <c r="S6" s="444"/>
    </row>
    <row r="7" spans="1:21" s="153" customFormat="1" ht="13.2" customHeight="1" thickBot="1">
      <c r="A7" s="149"/>
      <c r="B7" s="150"/>
      <c r="C7" s="150"/>
      <c r="D7" s="151" t="s">
        <v>20</v>
      </c>
      <c r="E7" s="151" t="s">
        <v>21</v>
      </c>
      <c r="F7" s="151" t="s">
        <v>19</v>
      </c>
      <c r="G7" s="151" t="s">
        <v>20</v>
      </c>
      <c r="H7" s="151" t="s">
        <v>21</v>
      </c>
      <c r="I7" s="151" t="s">
        <v>19</v>
      </c>
      <c r="J7" s="151" t="s">
        <v>20</v>
      </c>
      <c r="K7" s="151" t="s">
        <v>21</v>
      </c>
      <c r="L7" s="151" t="s">
        <v>19</v>
      </c>
      <c r="M7" s="192" t="s">
        <v>20</v>
      </c>
      <c r="N7" s="151" t="s">
        <v>21</v>
      </c>
      <c r="O7" s="151" t="s">
        <v>19</v>
      </c>
      <c r="P7" s="192" t="s">
        <v>20</v>
      </c>
      <c r="Q7" s="151" t="s">
        <v>21</v>
      </c>
      <c r="R7" s="152" t="s">
        <v>19</v>
      </c>
      <c r="S7" s="445"/>
    </row>
    <row r="8" spans="1:21" s="148" customFormat="1" ht="79.2">
      <c r="A8" s="154">
        <v>1</v>
      </c>
      <c r="B8" s="155" t="s">
        <v>611</v>
      </c>
      <c r="C8" s="156">
        <v>0</v>
      </c>
      <c r="D8" s="157">
        <v>0</v>
      </c>
      <c r="E8" s="158">
        <v>0</v>
      </c>
      <c r="F8" s="158">
        <v>0</v>
      </c>
      <c r="G8" s="199">
        <v>0</v>
      </c>
      <c r="H8" s="199">
        <v>0</v>
      </c>
      <c r="I8" s="199">
        <v>0</v>
      </c>
      <c r="J8" s="212">
        <v>0</v>
      </c>
      <c r="K8" s="212">
        <v>0</v>
      </c>
      <c r="L8" s="213">
        <v>0</v>
      </c>
      <c r="M8" s="256">
        <v>0</v>
      </c>
      <c r="N8" s="256">
        <v>0</v>
      </c>
      <c r="O8" s="256">
        <v>0</v>
      </c>
      <c r="P8" s="193">
        <v>0</v>
      </c>
      <c r="Q8" s="157"/>
      <c r="R8" s="158"/>
      <c r="S8" s="214" t="s">
        <v>649</v>
      </c>
    </row>
    <row r="9" spans="1:21" s="148" customFormat="1" ht="118.8">
      <c r="A9" s="154">
        <v>2</v>
      </c>
      <c r="B9" s="160" t="s">
        <v>612</v>
      </c>
      <c r="C9" s="156">
        <v>0</v>
      </c>
      <c r="D9" s="157">
        <v>4</v>
      </c>
      <c r="E9" s="158">
        <v>0</v>
      </c>
      <c r="F9" s="158">
        <f t="shared" ref="F9:F36" si="0">E9/D9*100</f>
        <v>0</v>
      </c>
      <c r="G9" s="199">
        <v>0</v>
      </c>
      <c r="H9" s="199">
        <v>0</v>
      </c>
      <c r="I9" s="199">
        <v>0</v>
      </c>
      <c r="J9" s="212">
        <v>0</v>
      </c>
      <c r="K9" s="212">
        <v>0</v>
      </c>
      <c r="L9" s="213">
        <v>0</v>
      </c>
      <c r="M9" s="256">
        <v>0</v>
      </c>
      <c r="N9" s="256">
        <v>0</v>
      </c>
      <c r="O9" s="256">
        <v>0</v>
      </c>
      <c r="P9" s="193">
        <v>4</v>
      </c>
      <c r="Q9" s="157"/>
      <c r="R9" s="158"/>
      <c r="S9" s="214" t="s">
        <v>650</v>
      </c>
    </row>
    <row r="10" spans="1:21" s="148" customFormat="1" ht="92.4">
      <c r="A10" s="154">
        <v>3</v>
      </c>
      <c r="B10" s="161" t="s">
        <v>613</v>
      </c>
      <c r="C10" s="156">
        <v>0</v>
      </c>
      <c r="D10" s="157">
        <v>2000</v>
      </c>
      <c r="E10" s="158">
        <v>1700</v>
      </c>
      <c r="F10" s="158">
        <f t="shared" si="0"/>
        <v>85</v>
      </c>
      <c r="G10" s="199">
        <v>1467</v>
      </c>
      <c r="H10" s="199">
        <v>1467</v>
      </c>
      <c r="I10" s="199">
        <f>H10/G10*100</f>
        <v>100</v>
      </c>
      <c r="J10" s="212">
        <v>1467</v>
      </c>
      <c r="K10" s="212">
        <v>1467</v>
      </c>
      <c r="L10" s="213">
        <f>K10/J10*100</f>
        <v>100</v>
      </c>
      <c r="M10" s="257">
        <v>1700</v>
      </c>
      <c r="N10" s="257">
        <v>1700</v>
      </c>
      <c r="O10" s="256">
        <f>N10/M10*100</f>
        <v>100</v>
      </c>
      <c r="P10" s="193">
        <v>2000</v>
      </c>
      <c r="Q10" s="157"/>
      <c r="R10" s="158"/>
      <c r="S10" s="214" t="s">
        <v>651</v>
      </c>
    </row>
    <row r="11" spans="1:21" s="148" customFormat="1" ht="39.6">
      <c r="A11" s="154">
        <v>4</v>
      </c>
      <c r="B11" s="163" t="s">
        <v>652</v>
      </c>
      <c r="C11" s="156">
        <v>83.8</v>
      </c>
      <c r="D11" s="164">
        <v>83.8</v>
      </c>
      <c r="E11" s="165">
        <v>90.7</v>
      </c>
      <c r="F11" s="158">
        <f t="shared" si="0"/>
        <v>108.23389021479714</v>
      </c>
      <c r="G11" s="200">
        <v>83.8</v>
      </c>
      <c r="H11" s="200">
        <v>83.8</v>
      </c>
      <c r="I11" s="199">
        <f>H11/G11*100</f>
        <v>100</v>
      </c>
      <c r="J11" s="215">
        <v>83.8</v>
      </c>
      <c r="K11" s="215">
        <v>83.8</v>
      </c>
      <c r="L11" s="213">
        <f t="shared" ref="L11:L36" si="1">K11/J11*100</f>
        <v>100</v>
      </c>
      <c r="M11" s="258">
        <v>83.8</v>
      </c>
      <c r="N11" s="258">
        <v>90.7</v>
      </c>
      <c r="O11" s="256">
        <f>N11/M11*100</f>
        <v>108.23389021479714</v>
      </c>
      <c r="P11" s="194">
        <v>83.8</v>
      </c>
      <c r="Q11" s="157"/>
      <c r="R11" s="158"/>
      <c r="S11" s="214" t="s">
        <v>653</v>
      </c>
    </row>
    <row r="12" spans="1:21" s="148" customFormat="1" ht="171.6">
      <c r="A12" s="154">
        <v>5</v>
      </c>
      <c r="B12" s="166" t="s">
        <v>614</v>
      </c>
      <c r="C12" s="156">
        <v>0.66</v>
      </c>
      <c r="D12" s="167">
        <v>0.95</v>
      </c>
      <c r="E12" s="162">
        <v>0.95</v>
      </c>
      <c r="F12" s="158">
        <f t="shared" si="0"/>
        <v>100</v>
      </c>
      <c r="G12" s="201">
        <v>0.76</v>
      </c>
      <c r="H12" s="201">
        <v>0.95</v>
      </c>
      <c r="I12" s="199">
        <f>H12/G12*100</f>
        <v>125</v>
      </c>
      <c r="J12" s="216">
        <v>0.74</v>
      </c>
      <c r="K12" s="216">
        <v>0.95</v>
      </c>
      <c r="L12" s="213">
        <f t="shared" si="1"/>
        <v>128.37837837837839</v>
      </c>
      <c r="M12" s="259">
        <v>0.76</v>
      </c>
      <c r="N12" s="259">
        <v>0.95</v>
      </c>
      <c r="O12" s="256">
        <f>N12/M12*100</f>
        <v>125</v>
      </c>
      <c r="P12" s="195">
        <v>0.95</v>
      </c>
      <c r="Q12" s="157"/>
      <c r="R12" s="158"/>
      <c r="S12" s="214" t="s">
        <v>653</v>
      </c>
    </row>
    <row r="13" spans="1:21" s="148" customFormat="1" ht="118.8">
      <c r="A13" s="154">
        <v>6</v>
      </c>
      <c r="B13" s="168" t="s">
        <v>615</v>
      </c>
      <c r="C13" s="205">
        <v>0</v>
      </c>
      <c r="D13" s="260">
        <f>G13+J13+M13+P13</f>
        <v>1.4E-3</v>
      </c>
      <c r="E13" s="209">
        <f>H13+K13+N13+Q13</f>
        <v>3.8929999999999998E-3</v>
      </c>
      <c r="F13" s="206">
        <f t="shared" si="0"/>
        <v>278.07142857142856</v>
      </c>
      <c r="G13" s="202">
        <v>4.2499999999999998E-4</v>
      </c>
      <c r="H13" s="202">
        <v>1.2899999999999999E-3</v>
      </c>
      <c r="I13" s="199">
        <f>H13/G13*100</f>
        <v>303.52941176470586</v>
      </c>
      <c r="J13" s="217">
        <v>3.2499999999999999E-4</v>
      </c>
      <c r="K13" s="217">
        <v>1.3129999999999999E-3</v>
      </c>
      <c r="L13" s="213">
        <f t="shared" si="1"/>
        <v>404</v>
      </c>
      <c r="M13" s="261">
        <v>3.2499999999999999E-4</v>
      </c>
      <c r="N13" s="261">
        <f>0.00129</f>
        <v>1.2899999999999999E-3</v>
      </c>
      <c r="O13" s="256">
        <f>N13/M13*100</f>
        <v>396.92307692307691</v>
      </c>
      <c r="P13" s="196">
        <v>3.2499999999999999E-4</v>
      </c>
      <c r="Q13" s="207"/>
      <c r="R13" s="206"/>
      <c r="S13" s="214" t="s">
        <v>653</v>
      </c>
      <c r="U13" s="169"/>
    </row>
    <row r="14" spans="1:21" s="148" customFormat="1" ht="132">
      <c r="A14" s="154">
        <v>7</v>
      </c>
      <c r="B14" s="170" t="s">
        <v>616</v>
      </c>
      <c r="C14" s="156">
        <v>0</v>
      </c>
      <c r="D14" s="171">
        <v>0.18</v>
      </c>
      <c r="E14" s="158">
        <v>0</v>
      </c>
      <c r="F14" s="158">
        <f t="shared" si="0"/>
        <v>0</v>
      </c>
      <c r="G14" s="199">
        <v>0</v>
      </c>
      <c r="H14" s="199">
        <v>0</v>
      </c>
      <c r="I14" s="199">
        <v>0</v>
      </c>
      <c r="J14" s="218">
        <v>0</v>
      </c>
      <c r="K14" s="218">
        <v>0</v>
      </c>
      <c r="L14" s="213">
        <v>0</v>
      </c>
      <c r="M14" s="262">
        <v>0.18</v>
      </c>
      <c r="N14" s="256">
        <v>0</v>
      </c>
      <c r="O14" s="256">
        <v>0</v>
      </c>
      <c r="P14" s="193">
        <v>0</v>
      </c>
      <c r="Q14" s="157"/>
      <c r="R14" s="158"/>
      <c r="S14" s="214" t="s">
        <v>654</v>
      </c>
    </row>
    <row r="15" spans="1:21" s="148" customFormat="1" ht="145.19999999999999">
      <c r="A15" s="154">
        <v>8</v>
      </c>
      <c r="B15" s="172" t="s">
        <v>617</v>
      </c>
      <c r="C15" s="156">
        <v>0</v>
      </c>
      <c r="D15" s="173">
        <v>1.3200000000000001E-4</v>
      </c>
      <c r="E15" s="174">
        <f>H15+K15+N15+Q15</f>
        <v>1E-4</v>
      </c>
      <c r="F15" s="158">
        <f t="shared" si="0"/>
        <v>75.757575757575751</v>
      </c>
      <c r="G15" s="202">
        <v>3.3000000000000003E-5</v>
      </c>
      <c r="H15" s="202">
        <v>3.3000000000000003E-5</v>
      </c>
      <c r="I15" s="199">
        <f>H15/G15*100</f>
        <v>100</v>
      </c>
      <c r="J15" s="218">
        <v>3.3000000000000003E-5</v>
      </c>
      <c r="K15" s="218">
        <v>3.4E-5</v>
      </c>
      <c r="L15" s="213">
        <f t="shared" si="1"/>
        <v>103.03030303030303</v>
      </c>
      <c r="M15" s="263">
        <v>3.3000000000000003E-5</v>
      </c>
      <c r="N15" s="263">
        <v>3.3000000000000003E-5</v>
      </c>
      <c r="O15" s="256">
        <f t="shared" ref="O15" si="2">N15/M15*100</f>
        <v>100</v>
      </c>
      <c r="P15" s="196">
        <v>3.3000000000000003E-5</v>
      </c>
      <c r="Q15" s="173"/>
      <c r="R15" s="174"/>
      <c r="S15" s="214" t="s">
        <v>655</v>
      </c>
    </row>
    <row r="16" spans="1:21" s="148" customFormat="1" ht="79.2">
      <c r="A16" s="154">
        <v>9</v>
      </c>
      <c r="B16" s="172" t="s">
        <v>618</v>
      </c>
      <c r="C16" s="156">
        <v>0</v>
      </c>
      <c r="D16" s="157">
        <v>55</v>
      </c>
      <c r="E16" s="158">
        <v>0</v>
      </c>
      <c r="F16" s="158">
        <f t="shared" si="0"/>
        <v>0</v>
      </c>
      <c r="G16" s="199">
        <v>0</v>
      </c>
      <c r="H16" s="199">
        <v>0</v>
      </c>
      <c r="I16" s="199">
        <v>0</v>
      </c>
      <c r="J16" s="218">
        <v>55</v>
      </c>
      <c r="K16" s="218">
        <v>55</v>
      </c>
      <c r="L16" s="213">
        <f t="shared" si="1"/>
        <v>100</v>
      </c>
      <c r="M16" s="256">
        <v>0</v>
      </c>
      <c r="N16" s="256">
        <v>0</v>
      </c>
      <c r="O16" s="256">
        <v>0</v>
      </c>
      <c r="P16" s="193">
        <v>55</v>
      </c>
      <c r="Q16" s="157"/>
      <c r="R16" s="158"/>
      <c r="S16" s="214" t="s">
        <v>656</v>
      </c>
    </row>
    <row r="17" spans="1:20" s="148" customFormat="1" ht="158.4">
      <c r="A17" s="154">
        <v>10</v>
      </c>
      <c r="B17" s="172" t="s">
        <v>619</v>
      </c>
      <c r="C17" s="156">
        <v>0</v>
      </c>
      <c r="D17" s="157">
        <v>15</v>
      </c>
      <c r="E17" s="158">
        <v>0</v>
      </c>
      <c r="F17" s="158">
        <f t="shared" si="0"/>
        <v>0</v>
      </c>
      <c r="G17" s="199">
        <v>0</v>
      </c>
      <c r="H17" s="199">
        <v>0</v>
      </c>
      <c r="I17" s="199">
        <v>0</v>
      </c>
      <c r="J17" s="218">
        <v>0</v>
      </c>
      <c r="K17" s="218">
        <v>0</v>
      </c>
      <c r="L17" s="213">
        <v>0</v>
      </c>
      <c r="M17" s="256">
        <v>0</v>
      </c>
      <c r="N17" s="256">
        <v>0</v>
      </c>
      <c r="O17" s="256">
        <v>0</v>
      </c>
      <c r="P17" s="193">
        <v>15</v>
      </c>
      <c r="Q17" s="157"/>
      <c r="R17" s="158"/>
      <c r="S17" s="214" t="s">
        <v>657</v>
      </c>
    </row>
    <row r="18" spans="1:20" s="148" customFormat="1" ht="145.19999999999999">
      <c r="A18" s="154">
        <v>11</v>
      </c>
      <c r="B18" s="172" t="s">
        <v>620</v>
      </c>
      <c r="C18" s="156">
        <v>0</v>
      </c>
      <c r="D18" s="157">
        <v>15</v>
      </c>
      <c r="E18" s="158">
        <v>0</v>
      </c>
      <c r="F18" s="158">
        <f t="shared" si="0"/>
        <v>0</v>
      </c>
      <c r="G18" s="199">
        <v>0</v>
      </c>
      <c r="H18" s="199">
        <v>0</v>
      </c>
      <c r="I18" s="199">
        <v>0</v>
      </c>
      <c r="J18" s="218">
        <v>0</v>
      </c>
      <c r="K18" s="218">
        <v>0</v>
      </c>
      <c r="L18" s="213">
        <v>0</v>
      </c>
      <c r="M18" s="256">
        <v>0</v>
      </c>
      <c r="N18" s="256">
        <v>0</v>
      </c>
      <c r="O18" s="256">
        <v>0</v>
      </c>
      <c r="P18" s="193">
        <v>15</v>
      </c>
      <c r="Q18" s="157"/>
      <c r="R18" s="158"/>
      <c r="S18" s="214" t="s">
        <v>657</v>
      </c>
    </row>
    <row r="19" spans="1:20" s="148" customFormat="1" ht="132">
      <c r="A19" s="154">
        <v>12</v>
      </c>
      <c r="B19" s="172" t="s">
        <v>621</v>
      </c>
      <c r="C19" s="156">
        <v>0</v>
      </c>
      <c r="D19" s="157">
        <v>5</v>
      </c>
      <c r="E19" s="165">
        <f>H19+K19+N19+Q19</f>
        <v>6.5</v>
      </c>
      <c r="F19" s="158">
        <f t="shared" si="0"/>
        <v>130</v>
      </c>
      <c r="G19" s="199">
        <v>0</v>
      </c>
      <c r="H19" s="199">
        <v>0</v>
      </c>
      <c r="I19" s="199">
        <v>0</v>
      </c>
      <c r="J19" s="218">
        <v>0</v>
      </c>
      <c r="K19" s="218">
        <v>6.5</v>
      </c>
      <c r="L19" s="213">
        <v>100</v>
      </c>
      <c r="M19" s="256">
        <v>0</v>
      </c>
      <c r="N19" s="256">
        <v>0</v>
      </c>
      <c r="O19" s="256">
        <v>0</v>
      </c>
      <c r="P19" s="193">
        <v>5</v>
      </c>
      <c r="Q19" s="157"/>
      <c r="R19" s="158"/>
      <c r="S19" s="214" t="s">
        <v>658</v>
      </c>
    </row>
    <row r="20" spans="1:20" s="148" customFormat="1" ht="132">
      <c r="A20" s="154">
        <v>13</v>
      </c>
      <c r="B20" s="172" t="s">
        <v>622</v>
      </c>
      <c r="C20" s="156">
        <v>0</v>
      </c>
      <c r="D20" s="157">
        <v>3</v>
      </c>
      <c r="E20" s="158">
        <v>0</v>
      </c>
      <c r="F20" s="158">
        <f t="shared" si="0"/>
        <v>0</v>
      </c>
      <c r="G20" s="199">
        <v>0</v>
      </c>
      <c r="H20" s="199">
        <v>0</v>
      </c>
      <c r="I20" s="199">
        <v>0</v>
      </c>
      <c r="J20" s="218">
        <v>0</v>
      </c>
      <c r="K20" s="218">
        <v>0</v>
      </c>
      <c r="L20" s="213">
        <v>0</v>
      </c>
      <c r="M20" s="256">
        <v>0</v>
      </c>
      <c r="N20" s="256">
        <v>0</v>
      </c>
      <c r="O20" s="256">
        <v>0</v>
      </c>
      <c r="P20" s="193">
        <v>3</v>
      </c>
      <c r="Q20" s="157"/>
      <c r="R20" s="158"/>
      <c r="S20" s="214" t="s">
        <v>657</v>
      </c>
    </row>
    <row r="21" spans="1:20" s="148" customFormat="1" ht="92.4">
      <c r="A21" s="154">
        <v>14</v>
      </c>
      <c r="B21" s="172" t="s">
        <v>623</v>
      </c>
      <c r="C21" s="156">
        <v>7.6999999999999996E-4</v>
      </c>
      <c r="D21" s="173">
        <v>2.088E-3</v>
      </c>
      <c r="E21" s="174">
        <v>2.3519999999999999E-3</v>
      </c>
      <c r="F21" s="158">
        <f t="shared" si="0"/>
        <v>112.64367816091954</v>
      </c>
      <c r="G21" s="202">
        <v>2.088E-3</v>
      </c>
      <c r="H21" s="202">
        <v>2.3519999999999999E-3</v>
      </c>
      <c r="I21" s="199">
        <f>H21/G21*100</f>
        <v>112.64367816091954</v>
      </c>
      <c r="J21" s="218">
        <v>2.088E-3</v>
      </c>
      <c r="K21" s="218">
        <v>2.5219999999999999E-3</v>
      </c>
      <c r="L21" s="213">
        <f t="shared" si="1"/>
        <v>120.78544061302681</v>
      </c>
      <c r="M21" s="261">
        <v>2.088E-3</v>
      </c>
      <c r="N21" s="261">
        <v>2.5219999999999999E-3</v>
      </c>
      <c r="O21" s="256">
        <f>N21/M21*100</f>
        <v>120.78544061302681</v>
      </c>
      <c r="P21" s="196">
        <v>2.088E-3</v>
      </c>
      <c r="Q21" s="173"/>
      <c r="R21" s="174"/>
      <c r="S21" s="219" t="s">
        <v>659</v>
      </c>
    </row>
    <row r="22" spans="1:20" s="148" customFormat="1" ht="117.75" customHeight="1">
      <c r="A22" s="154">
        <v>15</v>
      </c>
      <c r="B22" s="175" t="s">
        <v>660</v>
      </c>
      <c r="C22" s="156">
        <v>2.3E-3</v>
      </c>
      <c r="D22" s="173">
        <v>2.7650000000000001E-3</v>
      </c>
      <c r="E22" s="174">
        <f>H22+K22+N22+Q22</f>
        <v>1.6249999999999999E-3</v>
      </c>
      <c r="F22" s="158">
        <f t="shared" si="0"/>
        <v>58.770343580470161</v>
      </c>
      <c r="G22" s="200">
        <v>0</v>
      </c>
      <c r="H22" s="200">
        <v>0</v>
      </c>
      <c r="I22" s="199">
        <v>0</v>
      </c>
      <c r="J22" s="220">
        <v>1.0549999999999999E-3</v>
      </c>
      <c r="K22" s="220">
        <v>1.0549999999999999E-3</v>
      </c>
      <c r="L22" s="213">
        <f t="shared" si="1"/>
        <v>100</v>
      </c>
      <c r="M22" s="261">
        <v>8.5599999999999999E-4</v>
      </c>
      <c r="N22" s="261">
        <v>5.6999999999999998E-4</v>
      </c>
      <c r="O22" s="256">
        <f>N22/M22*100</f>
        <v>66.588785046728972</v>
      </c>
      <c r="P22" s="196">
        <v>8.5599999999999999E-4</v>
      </c>
      <c r="Q22" s="164"/>
      <c r="R22" s="158"/>
      <c r="S22" s="24" t="s">
        <v>661</v>
      </c>
    </row>
    <row r="23" spans="1:20" s="148" customFormat="1" ht="66">
      <c r="A23" s="154">
        <v>16</v>
      </c>
      <c r="B23" s="244" t="s">
        <v>624</v>
      </c>
      <c r="C23" s="156">
        <v>10</v>
      </c>
      <c r="D23" s="157">
        <v>33</v>
      </c>
      <c r="E23" s="165">
        <v>41.3</v>
      </c>
      <c r="F23" s="158">
        <f t="shared" si="0"/>
        <v>125.15151515151514</v>
      </c>
      <c r="G23" s="199">
        <v>33</v>
      </c>
      <c r="H23" s="200">
        <v>41.3</v>
      </c>
      <c r="I23" s="200">
        <f>H23/G23*100</f>
        <v>125.15151515151514</v>
      </c>
      <c r="J23" s="218">
        <v>33</v>
      </c>
      <c r="K23" s="218">
        <v>41.3</v>
      </c>
      <c r="L23" s="213">
        <f t="shared" si="1"/>
        <v>125.15151515151514</v>
      </c>
      <c r="M23" s="256">
        <v>33</v>
      </c>
      <c r="N23" s="258">
        <v>41.3</v>
      </c>
      <c r="O23" s="256">
        <f>N23/M23*100</f>
        <v>125.15151515151514</v>
      </c>
      <c r="P23" s="194">
        <v>36</v>
      </c>
      <c r="Q23" s="164"/>
      <c r="R23" s="165"/>
      <c r="S23" s="214" t="s">
        <v>659</v>
      </c>
      <c r="T23" s="176"/>
    </row>
    <row r="24" spans="1:20" s="148" customFormat="1" ht="105.6">
      <c r="A24" s="264">
        <v>17</v>
      </c>
      <c r="B24" s="24" t="s">
        <v>625</v>
      </c>
      <c r="C24" s="156">
        <v>599</v>
      </c>
      <c r="D24" s="157">
        <v>353</v>
      </c>
      <c r="E24" s="158">
        <v>353</v>
      </c>
      <c r="F24" s="158">
        <f t="shared" si="0"/>
        <v>100</v>
      </c>
      <c r="G24" s="199">
        <v>353</v>
      </c>
      <c r="H24" s="199">
        <v>353</v>
      </c>
      <c r="I24" s="199">
        <f>H24/G24*100</f>
        <v>100</v>
      </c>
      <c r="J24" s="218">
        <v>353</v>
      </c>
      <c r="K24" s="218">
        <v>353</v>
      </c>
      <c r="L24" s="213">
        <f t="shared" si="1"/>
        <v>100</v>
      </c>
      <c r="M24" s="256">
        <v>353</v>
      </c>
      <c r="N24" s="256">
        <v>353</v>
      </c>
      <c r="O24" s="256">
        <f>N24/M24*100</f>
        <v>100</v>
      </c>
      <c r="P24" s="193">
        <v>353</v>
      </c>
      <c r="Q24" s="157"/>
      <c r="R24" s="158"/>
      <c r="S24" s="214" t="s">
        <v>662</v>
      </c>
    </row>
    <row r="25" spans="1:20" s="148" customFormat="1" ht="39.6">
      <c r="A25" s="154">
        <v>18</v>
      </c>
      <c r="B25" s="24" t="s">
        <v>626</v>
      </c>
      <c r="C25" s="156">
        <v>100</v>
      </c>
      <c r="D25" s="157">
        <v>100</v>
      </c>
      <c r="E25" s="158">
        <v>100</v>
      </c>
      <c r="F25" s="158">
        <f t="shared" si="0"/>
        <v>100</v>
      </c>
      <c r="G25" s="199">
        <v>100</v>
      </c>
      <c r="H25" s="199">
        <v>100</v>
      </c>
      <c r="I25" s="199">
        <f>H25/G25*100</f>
        <v>100</v>
      </c>
      <c r="J25" s="218">
        <v>100</v>
      </c>
      <c r="K25" s="218">
        <v>100</v>
      </c>
      <c r="L25" s="213">
        <f t="shared" si="1"/>
        <v>100</v>
      </c>
      <c r="M25" s="256">
        <v>100</v>
      </c>
      <c r="N25" s="256">
        <v>100</v>
      </c>
      <c r="O25" s="256">
        <f>N25/M25*100</f>
        <v>100</v>
      </c>
      <c r="P25" s="193">
        <v>100</v>
      </c>
      <c r="Q25" s="157"/>
      <c r="R25" s="158"/>
      <c r="S25" s="214" t="s">
        <v>662</v>
      </c>
    </row>
    <row r="26" spans="1:20" s="148" customFormat="1" ht="52.8">
      <c r="A26" s="154">
        <v>19</v>
      </c>
      <c r="B26" s="244" t="s">
        <v>627</v>
      </c>
      <c r="C26" s="156">
        <v>0</v>
      </c>
      <c r="D26" s="157">
        <v>1</v>
      </c>
      <c r="E26" s="158">
        <v>0</v>
      </c>
      <c r="F26" s="158">
        <f t="shared" si="0"/>
        <v>0</v>
      </c>
      <c r="G26" s="199">
        <v>0</v>
      </c>
      <c r="H26" s="199">
        <v>0</v>
      </c>
      <c r="I26" s="199">
        <v>0</v>
      </c>
      <c r="J26" s="220">
        <v>0</v>
      </c>
      <c r="K26" s="220">
        <v>0</v>
      </c>
      <c r="L26" s="213">
        <v>0</v>
      </c>
      <c r="M26" s="256">
        <v>0</v>
      </c>
      <c r="N26" s="256">
        <v>0</v>
      </c>
      <c r="O26" s="256">
        <v>0</v>
      </c>
      <c r="P26" s="193">
        <v>0</v>
      </c>
      <c r="Q26" s="157"/>
      <c r="R26" s="158"/>
      <c r="S26" s="24" t="s">
        <v>663</v>
      </c>
    </row>
    <row r="27" spans="1:20" s="148" customFormat="1" ht="52.8">
      <c r="A27" s="154">
        <v>20</v>
      </c>
      <c r="B27" s="24" t="s">
        <v>628</v>
      </c>
      <c r="C27" s="156">
        <v>5</v>
      </c>
      <c r="D27" s="157">
        <v>5</v>
      </c>
      <c r="E27" s="158">
        <f>K27+N27</f>
        <v>5</v>
      </c>
      <c r="F27" s="158">
        <f t="shared" si="0"/>
        <v>100</v>
      </c>
      <c r="G27" s="199">
        <v>0</v>
      </c>
      <c r="H27" s="199">
        <v>0</v>
      </c>
      <c r="I27" s="199">
        <v>0</v>
      </c>
      <c r="J27" s="218">
        <v>2</v>
      </c>
      <c r="K27" s="218">
        <v>2</v>
      </c>
      <c r="L27" s="213">
        <f t="shared" si="1"/>
        <v>100</v>
      </c>
      <c r="M27" s="256">
        <v>3</v>
      </c>
      <c r="N27" s="256">
        <v>3</v>
      </c>
      <c r="O27" s="256">
        <f>N27/M27*100</f>
        <v>100</v>
      </c>
      <c r="P27" s="193">
        <v>0</v>
      </c>
      <c r="Q27" s="157"/>
      <c r="R27" s="158"/>
      <c r="S27" s="214" t="s">
        <v>664</v>
      </c>
    </row>
    <row r="28" spans="1:20" s="148" customFormat="1" ht="79.2">
      <c r="A28" s="154">
        <v>21</v>
      </c>
      <c r="B28" s="244" t="s">
        <v>629</v>
      </c>
      <c r="C28" s="156">
        <v>82</v>
      </c>
      <c r="D28" s="157">
        <v>84</v>
      </c>
      <c r="E28" s="158">
        <v>0</v>
      </c>
      <c r="F28" s="158">
        <f t="shared" si="0"/>
        <v>0</v>
      </c>
      <c r="G28" s="199">
        <v>0</v>
      </c>
      <c r="H28" s="199">
        <v>0</v>
      </c>
      <c r="I28" s="199">
        <v>0</v>
      </c>
      <c r="J28" s="218">
        <v>83.8</v>
      </c>
      <c r="K28" s="218">
        <v>82</v>
      </c>
      <c r="L28" s="213">
        <f t="shared" si="1"/>
        <v>97.85202863961814</v>
      </c>
      <c r="M28" s="256">
        <v>82</v>
      </c>
      <c r="N28" s="256">
        <v>82</v>
      </c>
      <c r="O28" s="256">
        <f>N28/M28*100</f>
        <v>100</v>
      </c>
      <c r="P28" s="193">
        <v>84</v>
      </c>
      <c r="Q28" s="157"/>
      <c r="R28" s="158"/>
      <c r="S28" s="214" t="s">
        <v>664</v>
      </c>
    </row>
    <row r="29" spans="1:20" s="148" customFormat="1" ht="92.4">
      <c r="A29" s="154">
        <v>22</v>
      </c>
      <c r="B29" s="244" t="s">
        <v>630</v>
      </c>
      <c r="C29" s="156">
        <v>67</v>
      </c>
      <c r="D29" s="157">
        <v>69</v>
      </c>
      <c r="E29" s="158">
        <v>0</v>
      </c>
      <c r="F29" s="158">
        <f t="shared" si="0"/>
        <v>0</v>
      </c>
      <c r="G29" s="199">
        <v>0</v>
      </c>
      <c r="H29" s="199">
        <v>0</v>
      </c>
      <c r="I29" s="199">
        <v>0</v>
      </c>
      <c r="J29" s="218">
        <v>67</v>
      </c>
      <c r="K29" s="218">
        <v>67</v>
      </c>
      <c r="L29" s="213">
        <f t="shared" si="1"/>
        <v>100</v>
      </c>
      <c r="M29" s="256">
        <v>68</v>
      </c>
      <c r="N29" s="256">
        <v>68</v>
      </c>
      <c r="O29" s="256">
        <f>N29/M29*100</f>
        <v>100</v>
      </c>
      <c r="P29" s="193">
        <v>69</v>
      </c>
      <c r="Q29" s="157"/>
      <c r="R29" s="158"/>
      <c r="S29" s="214" t="s">
        <v>664</v>
      </c>
    </row>
    <row r="30" spans="1:20" s="148" customFormat="1" ht="105.6">
      <c r="A30" s="154">
        <v>23</v>
      </c>
      <c r="B30" s="244" t="s">
        <v>631</v>
      </c>
      <c r="C30" s="156">
        <v>19.399999999999999</v>
      </c>
      <c r="D30" s="157">
        <v>0</v>
      </c>
      <c r="E30" s="158">
        <v>0</v>
      </c>
      <c r="F30" s="158">
        <v>0</v>
      </c>
      <c r="G30" s="199">
        <v>0</v>
      </c>
      <c r="H30" s="199">
        <v>0</v>
      </c>
      <c r="I30" s="199">
        <v>0</v>
      </c>
      <c r="J30" s="220">
        <v>0</v>
      </c>
      <c r="K30" s="218">
        <v>0</v>
      </c>
      <c r="L30" s="213">
        <v>0</v>
      </c>
      <c r="M30" s="256">
        <v>0</v>
      </c>
      <c r="N30" s="256">
        <v>0</v>
      </c>
      <c r="O30" s="256">
        <v>0</v>
      </c>
      <c r="P30" s="193">
        <v>0</v>
      </c>
      <c r="Q30" s="157"/>
      <c r="R30" s="158"/>
      <c r="S30" s="214" t="s">
        <v>665</v>
      </c>
    </row>
    <row r="31" spans="1:20" s="148" customFormat="1" ht="79.2">
      <c r="A31" s="154">
        <v>24</v>
      </c>
      <c r="B31" s="244" t="s">
        <v>632</v>
      </c>
      <c r="C31" s="156">
        <v>2700</v>
      </c>
      <c r="D31" s="157">
        <v>0</v>
      </c>
      <c r="E31" s="158">
        <v>0</v>
      </c>
      <c r="F31" s="158">
        <v>0</v>
      </c>
      <c r="G31" s="199">
        <v>0</v>
      </c>
      <c r="H31" s="199">
        <v>0</v>
      </c>
      <c r="I31" s="199">
        <v>0</v>
      </c>
      <c r="J31" s="220">
        <v>0</v>
      </c>
      <c r="K31" s="218">
        <v>0</v>
      </c>
      <c r="L31" s="213">
        <v>0</v>
      </c>
      <c r="M31" s="256">
        <v>0</v>
      </c>
      <c r="N31" s="256">
        <v>0</v>
      </c>
      <c r="O31" s="256">
        <v>0</v>
      </c>
      <c r="P31" s="193">
        <v>0</v>
      </c>
      <c r="Q31" s="157"/>
      <c r="R31" s="158"/>
      <c r="S31" s="214" t="s">
        <v>666</v>
      </c>
    </row>
    <row r="32" spans="1:20" s="148" customFormat="1" ht="145.19999999999999">
      <c r="A32" s="154">
        <v>25</v>
      </c>
      <c r="B32" s="244" t="s">
        <v>633</v>
      </c>
      <c r="C32" s="156">
        <v>10</v>
      </c>
      <c r="D32" s="157">
        <v>0</v>
      </c>
      <c r="E32" s="158">
        <v>0</v>
      </c>
      <c r="F32" s="158">
        <v>0</v>
      </c>
      <c r="G32" s="199">
        <v>0</v>
      </c>
      <c r="H32" s="199">
        <v>0</v>
      </c>
      <c r="I32" s="199">
        <v>0</v>
      </c>
      <c r="J32" s="220">
        <v>0</v>
      </c>
      <c r="K32" s="218">
        <v>0</v>
      </c>
      <c r="L32" s="213">
        <v>0</v>
      </c>
      <c r="M32" s="256">
        <v>0</v>
      </c>
      <c r="N32" s="256">
        <v>0</v>
      </c>
      <c r="O32" s="256">
        <v>0</v>
      </c>
      <c r="P32" s="193">
        <v>0</v>
      </c>
      <c r="Q32" s="157"/>
      <c r="R32" s="158"/>
      <c r="S32" s="214" t="s">
        <v>667</v>
      </c>
    </row>
    <row r="33" spans="1:46" s="148" customFormat="1" ht="92.4">
      <c r="A33" s="154">
        <v>26</v>
      </c>
      <c r="B33" s="24" t="s">
        <v>634</v>
      </c>
      <c r="C33" s="156">
        <v>350</v>
      </c>
      <c r="D33" s="157">
        <v>0</v>
      </c>
      <c r="E33" s="158">
        <v>0</v>
      </c>
      <c r="F33" s="158">
        <v>0</v>
      </c>
      <c r="G33" s="199">
        <v>0</v>
      </c>
      <c r="H33" s="199">
        <v>0</v>
      </c>
      <c r="I33" s="199">
        <v>0</v>
      </c>
      <c r="J33" s="220">
        <v>0</v>
      </c>
      <c r="K33" s="218">
        <v>0</v>
      </c>
      <c r="L33" s="213">
        <v>0</v>
      </c>
      <c r="M33" s="256">
        <v>0</v>
      </c>
      <c r="N33" s="256">
        <v>0</v>
      </c>
      <c r="O33" s="256">
        <v>0</v>
      </c>
      <c r="P33" s="193">
        <v>0</v>
      </c>
      <c r="Q33" s="157"/>
      <c r="R33" s="158"/>
      <c r="S33" s="214" t="s">
        <v>667</v>
      </c>
    </row>
    <row r="34" spans="1:46" s="148" customFormat="1" ht="52.8">
      <c r="A34" s="154">
        <v>27</v>
      </c>
      <c r="B34" s="244" t="s">
        <v>635</v>
      </c>
      <c r="C34" s="156">
        <v>0</v>
      </c>
      <c r="D34" s="157">
        <v>4</v>
      </c>
      <c r="E34" s="158">
        <v>0</v>
      </c>
      <c r="F34" s="158">
        <f t="shared" si="0"/>
        <v>0</v>
      </c>
      <c r="G34" s="199">
        <v>0</v>
      </c>
      <c r="H34" s="199">
        <v>0</v>
      </c>
      <c r="I34" s="199">
        <v>0</v>
      </c>
      <c r="J34" s="220">
        <v>2</v>
      </c>
      <c r="K34" s="218">
        <v>2</v>
      </c>
      <c r="L34" s="213">
        <f t="shared" si="1"/>
        <v>100</v>
      </c>
      <c r="M34" s="256">
        <v>1</v>
      </c>
      <c r="N34" s="256">
        <v>1</v>
      </c>
      <c r="O34" s="256">
        <f>N34/M34*100</f>
        <v>100</v>
      </c>
      <c r="P34" s="193">
        <v>1</v>
      </c>
      <c r="Q34" s="157"/>
      <c r="R34" s="158"/>
      <c r="S34" s="214" t="s">
        <v>668</v>
      </c>
    </row>
    <row r="35" spans="1:46" s="148" customFormat="1" ht="79.2">
      <c r="A35" s="154">
        <v>28</v>
      </c>
      <c r="B35" s="24" t="s">
        <v>636</v>
      </c>
      <c r="C35" s="156">
        <v>100</v>
      </c>
      <c r="D35" s="157">
        <v>100</v>
      </c>
      <c r="E35" s="158">
        <v>100</v>
      </c>
      <c r="F35" s="158">
        <f t="shared" si="0"/>
        <v>100</v>
      </c>
      <c r="G35" s="199">
        <v>100</v>
      </c>
      <c r="H35" s="199">
        <v>100</v>
      </c>
      <c r="I35" s="199">
        <v>100</v>
      </c>
      <c r="J35" s="218">
        <v>100</v>
      </c>
      <c r="K35" s="218">
        <v>100</v>
      </c>
      <c r="L35" s="213">
        <f t="shared" si="1"/>
        <v>100</v>
      </c>
      <c r="M35" s="256">
        <v>100</v>
      </c>
      <c r="N35" s="256">
        <v>100</v>
      </c>
      <c r="O35" s="256">
        <v>100</v>
      </c>
      <c r="P35" s="193">
        <v>100</v>
      </c>
      <c r="Q35" s="157"/>
      <c r="R35" s="158"/>
      <c r="S35" s="214" t="s">
        <v>664</v>
      </c>
    </row>
    <row r="36" spans="1:46" s="148" customFormat="1" ht="39.6">
      <c r="A36" s="154">
        <v>29</v>
      </c>
      <c r="B36" s="244" t="s">
        <v>637</v>
      </c>
      <c r="C36" s="177">
        <v>105.56100000000001</v>
      </c>
      <c r="D36" s="178">
        <v>99.055999999999997</v>
      </c>
      <c r="E36" s="179">
        <v>102.7</v>
      </c>
      <c r="F36" s="179">
        <f t="shared" si="0"/>
        <v>103.67872718462286</v>
      </c>
      <c r="G36" s="203">
        <v>102.738</v>
      </c>
      <c r="H36" s="203">
        <v>102.7</v>
      </c>
      <c r="I36" s="204">
        <v>100</v>
      </c>
      <c r="J36" s="218">
        <v>102.738</v>
      </c>
      <c r="K36" s="218">
        <v>102.738</v>
      </c>
      <c r="L36" s="213">
        <f t="shared" si="1"/>
        <v>100</v>
      </c>
      <c r="M36" s="265">
        <v>100.3</v>
      </c>
      <c r="N36" s="265">
        <v>100.3</v>
      </c>
      <c r="O36" s="266">
        <f>N36/M36*100</f>
        <v>100</v>
      </c>
      <c r="P36" s="180">
        <v>99.055999999999997</v>
      </c>
      <c r="Q36" s="159"/>
      <c r="R36" s="197"/>
      <c r="S36" s="214" t="s">
        <v>669</v>
      </c>
    </row>
    <row r="37" spans="1:46" s="183" customFormat="1" ht="13.2">
      <c r="A37" s="181"/>
      <c r="B37" s="182"/>
      <c r="C37" s="182"/>
      <c r="D37" s="182"/>
      <c r="E37" s="182"/>
      <c r="F37" s="182"/>
      <c r="G37" s="182" t="s">
        <v>638</v>
      </c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46" s="183" customFormat="1" ht="13.2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46" s="185" customFormat="1" ht="52.2" customHeight="1">
      <c r="A39" s="446" t="s">
        <v>639</v>
      </c>
      <c r="B39" s="447"/>
      <c r="C39" s="447"/>
      <c r="D39" s="449" t="s">
        <v>640</v>
      </c>
      <c r="E39" s="449"/>
      <c r="F39" s="450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</row>
    <row r="40" spans="1:46" s="185" customFormat="1" ht="44.25" customHeight="1">
      <c r="A40" s="431" t="s">
        <v>641</v>
      </c>
      <c r="B40" s="432"/>
      <c r="C40" s="432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</row>
    <row r="41" spans="1:46" s="187" customFormat="1" ht="15.6">
      <c r="A41" s="432"/>
      <c r="B41" s="432"/>
      <c r="C41" s="432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</row>
    <row r="42" spans="1:46" s="187" customFormat="1" ht="14.25" customHeight="1">
      <c r="A42" s="432"/>
      <c r="B42" s="432"/>
      <c r="C42" s="432"/>
      <c r="D42" s="198" t="s">
        <v>642</v>
      </c>
      <c r="E42" s="198"/>
      <c r="F42" s="198"/>
      <c r="G42" s="188"/>
      <c r="H42" s="188"/>
      <c r="I42" s="188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89"/>
      <c r="AL42" s="189"/>
      <c r="AM42" s="189"/>
      <c r="AN42" s="190"/>
      <c r="AO42" s="190"/>
      <c r="AP42" s="190"/>
    </row>
    <row r="43" spans="1:46" s="148" customFormat="1" ht="39" customHeight="1">
      <c r="A43" s="191"/>
    </row>
  </sheetData>
  <mergeCells count="15">
    <mergeCell ref="M1:O1"/>
    <mergeCell ref="A2:P2"/>
    <mergeCell ref="S5:S7"/>
    <mergeCell ref="A39:C39"/>
    <mergeCell ref="G6:I6"/>
    <mergeCell ref="J6:L6"/>
    <mergeCell ref="M6:O6"/>
    <mergeCell ref="D39:F39"/>
    <mergeCell ref="A40:C42"/>
    <mergeCell ref="G5:R5"/>
    <mergeCell ref="A5:A6"/>
    <mergeCell ref="B5:B6"/>
    <mergeCell ref="C5:C6"/>
    <mergeCell ref="D5:F6"/>
    <mergeCell ref="P6:R6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Титульный</vt:lpstr>
      <vt:lpstr>Национальные проекты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'Национальные проекты'!Область_печати</vt:lpstr>
      <vt:lpstr>Показатели!Область_печати</vt:lpstr>
      <vt:lpstr>Титульный!Область_печати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Елена</cp:lastModifiedBy>
  <cp:lastPrinted>2020-03-23T10:07:57Z</cp:lastPrinted>
  <dcterms:created xsi:type="dcterms:W3CDTF">2011-05-17T05:04:33Z</dcterms:created>
  <dcterms:modified xsi:type="dcterms:W3CDTF">2020-12-24T12:12:41Z</dcterms:modified>
</cp:coreProperties>
</file>